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nita/Desktop/103121_Nat Comm submission/source data files_10312021/"/>
    </mc:Choice>
  </mc:AlternateContent>
  <xr:revisionPtr revIDLastSave="0" documentId="13_ncr:1_{01DCAD2B-3066-3746-8E2D-A429C0BC4130}" xr6:coauthVersionLast="47" xr6:coauthVersionMax="47" xr10:uidLastSave="{00000000-0000-0000-0000-000000000000}"/>
  <bookViews>
    <workbookView xWindow="28800" yWindow="0" windowWidth="38400" windowHeight="21600" activeTab="3" xr2:uid="{D4DF7075-B9D4-0340-A2C1-5D9EB48B4BC2}"/>
  </bookViews>
  <sheets>
    <sheet name="Raw_free USP14" sheetId="1" r:id="rId1"/>
    <sheet name="Raw_Ptsm USP14" sheetId="2" r:id="rId2"/>
    <sheet name="Ext.Data.Fig.4f" sheetId="3" r:id="rId3"/>
    <sheet name="Ext.Data.Fig.4g" sheetId="4" r:id="rId4"/>
    <sheet name="Fig. 2f_free" sheetId="5" r:id="rId5"/>
    <sheet name="Fig. 2f_bound" sheetId="6" r:id="rId6"/>
    <sheet name="Fig. 2f plot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37" i="5" l="1"/>
  <c r="BE38" i="5"/>
  <c r="BE39" i="5"/>
  <c r="BE36" i="5"/>
  <c r="BG45" i="6"/>
  <c r="BD46" i="5"/>
  <c r="BB36" i="5"/>
  <c r="F45" i="7"/>
  <c r="F43" i="7"/>
  <c r="F41" i="7"/>
  <c r="F39" i="7"/>
  <c r="G45" i="7"/>
  <c r="G43" i="7"/>
  <c r="BE56" i="6"/>
  <c r="BE57" i="6"/>
  <c r="BG48" i="6"/>
  <c r="BG46" i="6"/>
  <c r="BG47" i="6"/>
  <c r="BD47" i="6"/>
  <c r="BF56" i="6"/>
  <c r="F7" i="7"/>
  <c r="E7" i="7"/>
  <c r="F6" i="7"/>
  <c r="E5" i="7"/>
  <c r="D53" i="5"/>
  <c r="C53" i="5"/>
  <c r="D52" i="5"/>
  <c r="C71" i="6"/>
  <c r="D72" i="6"/>
  <c r="C73" i="6"/>
  <c r="D73" i="6"/>
  <c r="B16" i="5"/>
  <c r="B36" i="5" s="1"/>
  <c r="BA36" i="5" s="1"/>
  <c r="AZ26" i="6"/>
  <c r="AZ52" i="6" s="1"/>
  <c r="AY26" i="6"/>
  <c r="AY52" i="6" s="1"/>
  <c r="AX26" i="6"/>
  <c r="AX52" i="6" s="1"/>
  <c r="AW26" i="6"/>
  <c r="AW52" i="6" s="1"/>
  <c r="AV26" i="6"/>
  <c r="AV52" i="6" s="1"/>
  <c r="AU26" i="6"/>
  <c r="AU52" i="6" s="1"/>
  <c r="AT26" i="6"/>
  <c r="AT52" i="6" s="1"/>
  <c r="AS26" i="6"/>
  <c r="AS52" i="6" s="1"/>
  <c r="AR26" i="6"/>
  <c r="AR52" i="6" s="1"/>
  <c r="AQ26" i="6"/>
  <c r="AQ52" i="6" s="1"/>
  <c r="AP26" i="6"/>
  <c r="AP52" i="6" s="1"/>
  <c r="AO26" i="6"/>
  <c r="AO52" i="6" s="1"/>
  <c r="AN26" i="6"/>
  <c r="AN52" i="6" s="1"/>
  <c r="AM26" i="6"/>
  <c r="AM52" i="6" s="1"/>
  <c r="AL26" i="6"/>
  <c r="AL52" i="6" s="1"/>
  <c r="AK26" i="6"/>
  <c r="AK52" i="6" s="1"/>
  <c r="AJ26" i="6"/>
  <c r="AJ52" i="6" s="1"/>
  <c r="AI26" i="6"/>
  <c r="AI52" i="6" s="1"/>
  <c r="AH26" i="6"/>
  <c r="AH52" i="6" s="1"/>
  <c r="AG26" i="6"/>
  <c r="AG52" i="6" s="1"/>
  <c r="AF26" i="6"/>
  <c r="AF52" i="6" s="1"/>
  <c r="AE26" i="6"/>
  <c r="AE52" i="6" s="1"/>
  <c r="AD26" i="6"/>
  <c r="AD52" i="6" s="1"/>
  <c r="AC26" i="6"/>
  <c r="AC52" i="6" s="1"/>
  <c r="AB26" i="6"/>
  <c r="AB52" i="6" s="1"/>
  <c r="AA26" i="6"/>
  <c r="AA52" i="6" s="1"/>
  <c r="Z26" i="6"/>
  <c r="Z52" i="6" s="1"/>
  <c r="Y26" i="6"/>
  <c r="Y52" i="6" s="1"/>
  <c r="X26" i="6"/>
  <c r="X52" i="6" s="1"/>
  <c r="W26" i="6"/>
  <c r="W52" i="6" s="1"/>
  <c r="V26" i="6"/>
  <c r="V52" i="6" s="1"/>
  <c r="U26" i="6"/>
  <c r="U52" i="6" s="1"/>
  <c r="T26" i="6"/>
  <c r="T52" i="6" s="1"/>
  <c r="S26" i="6"/>
  <c r="S52" i="6" s="1"/>
  <c r="R26" i="6"/>
  <c r="R52" i="6" s="1"/>
  <c r="Q26" i="6"/>
  <c r="Q52" i="6" s="1"/>
  <c r="P26" i="6"/>
  <c r="P52" i="6" s="1"/>
  <c r="O26" i="6"/>
  <c r="O52" i="6" s="1"/>
  <c r="N26" i="6"/>
  <c r="N52" i="6" s="1"/>
  <c r="M26" i="6"/>
  <c r="M52" i="6" s="1"/>
  <c r="L26" i="6"/>
  <c r="L52" i="6" s="1"/>
  <c r="K26" i="6"/>
  <c r="K52" i="6" s="1"/>
  <c r="J26" i="6"/>
  <c r="J52" i="6" s="1"/>
  <c r="I26" i="6"/>
  <c r="I52" i="6" s="1"/>
  <c r="H26" i="6"/>
  <c r="H52" i="6" s="1"/>
  <c r="G26" i="6"/>
  <c r="G52" i="6" s="1"/>
  <c r="F26" i="6"/>
  <c r="F52" i="6" s="1"/>
  <c r="E26" i="6"/>
  <c r="E52" i="6" s="1"/>
  <c r="D26" i="6"/>
  <c r="D52" i="6" s="1"/>
  <c r="C26" i="6"/>
  <c r="C52" i="6" s="1"/>
  <c r="AZ25" i="6"/>
  <c r="AZ51" i="6" s="1"/>
  <c r="AY25" i="6"/>
  <c r="AY51" i="6" s="1"/>
  <c r="AX25" i="6"/>
  <c r="AX51" i="6" s="1"/>
  <c r="AW25" i="6"/>
  <c r="AW51" i="6" s="1"/>
  <c r="AV25" i="6"/>
  <c r="AV51" i="6" s="1"/>
  <c r="AU25" i="6"/>
  <c r="AU51" i="6" s="1"/>
  <c r="AT25" i="6"/>
  <c r="AT51" i="6" s="1"/>
  <c r="AS25" i="6"/>
  <c r="AS51" i="6" s="1"/>
  <c r="AR25" i="6"/>
  <c r="AR51" i="6" s="1"/>
  <c r="AQ25" i="6"/>
  <c r="AQ51" i="6" s="1"/>
  <c r="AP25" i="6"/>
  <c r="AP51" i="6" s="1"/>
  <c r="AO25" i="6"/>
  <c r="AO51" i="6" s="1"/>
  <c r="AN25" i="6"/>
  <c r="AN51" i="6" s="1"/>
  <c r="AM25" i="6"/>
  <c r="AM51" i="6" s="1"/>
  <c r="AL25" i="6"/>
  <c r="AL51" i="6" s="1"/>
  <c r="AK25" i="6"/>
  <c r="AK51" i="6" s="1"/>
  <c r="AJ25" i="6"/>
  <c r="AJ51" i="6" s="1"/>
  <c r="AI25" i="6"/>
  <c r="AI51" i="6" s="1"/>
  <c r="AH25" i="6"/>
  <c r="AH51" i="6" s="1"/>
  <c r="AG25" i="6"/>
  <c r="AG51" i="6" s="1"/>
  <c r="AF25" i="6"/>
  <c r="AF51" i="6" s="1"/>
  <c r="AE25" i="6"/>
  <c r="AE51" i="6" s="1"/>
  <c r="AD25" i="6"/>
  <c r="AD51" i="6" s="1"/>
  <c r="AC25" i="6"/>
  <c r="AC51" i="6" s="1"/>
  <c r="AB25" i="6"/>
  <c r="AB51" i="6" s="1"/>
  <c r="AA25" i="6"/>
  <c r="AA51" i="6" s="1"/>
  <c r="Z25" i="6"/>
  <c r="Z51" i="6" s="1"/>
  <c r="Y25" i="6"/>
  <c r="Y51" i="6" s="1"/>
  <c r="X25" i="6"/>
  <c r="X51" i="6" s="1"/>
  <c r="W25" i="6"/>
  <c r="W51" i="6" s="1"/>
  <c r="V25" i="6"/>
  <c r="V51" i="6" s="1"/>
  <c r="U25" i="6"/>
  <c r="U51" i="6" s="1"/>
  <c r="T25" i="6"/>
  <c r="T51" i="6" s="1"/>
  <c r="S25" i="6"/>
  <c r="S51" i="6" s="1"/>
  <c r="R25" i="6"/>
  <c r="R51" i="6" s="1"/>
  <c r="Q25" i="6"/>
  <c r="Q51" i="6" s="1"/>
  <c r="P25" i="6"/>
  <c r="P51" i="6" s="1"/>
  <c r="O25" i="6"/>
  <c r="O51" i="6" s="1"/>
  <c r="N25" i="6"/>
  <c r="N51" i="6" s="1"/>
  <c r="M25" i="6"/>
  <c r="M51" i="6" s="1"/>
  <c r="L25" i="6"/>
  <c r="L51" i="6" s="1"/>
  <c r="K25" i="6"/>
  <c r="K51" i="6" s="1"/>
  <c r="J25" i="6"/>
  <c r="J51" i="6" s="1"/>
  <c r="I25" i="6"/>
  <c r="I51" i="6" s="1"/>
  <c r="H25" i="6"/>
  <c r="H51" i="6" s="1"/>
  <c r="G25" i="6"/>
  <c r="G51" i="6" s="1"/>
  <c r="F25" i="6"/>
  <c r="F51" i="6" s="1"/>
  <c r="E25" i="6"/>
  <c r="E51" i="6" s="1"/>
  <c r="D25" i="6"/>
  <c r="D51" i="6" s="1"/>
  <c r="C25" i="6"/>
  <c r="C51" i="6" s="1"/>
  <c r="AZ24" i="6"/>
  <c r="AZ50" i="6" s="1"/>
  <c r="AY24" i="6"/>
  <c r="AY50" i="6" s="1"/>
  <c r="AX24" i="6"/>
  <c r="AX50" i="6" s="1"/>
  <c r="AW24" i="6"/>
  <c r="AW50" i="6" s="1"/>
  <c r="AV24" i="6"/>
  <c r="AV50" i="6" s="1"/>
  <c r="AU24" i="6"/>
  <c r="AU50" i="6" s="1"/>
  <c r="AT24" i="6"/>
  <c r="AT50" i="6" s="1"/>
  <c r="AS24" i="6"/>
  <c r="AS50" i="6" s="1"/>
  <c r="AR24" i="6"/>
  <c r="AR50" i="6" s="1"/>
  <c r="AQ24" i="6"/>
  <c r="AQ50" i="6" s="1"/>
  <c r="AP24" i="6"/>
  <c r="AP50" i="6" s="1"/>
  <c r="AO24" i="6"/>
  <c r="AO50" i="6" s="1"/>
  <c r="AN24" i="6"/>
  <c r="AN50" i="6" s="1"/>
  <c r="AM24" i="6"/>
  <c r="AM50" i="6" s="1"/>
  <c r="AL24" i="6"/>
  <c r="AL50" i="6" s="1"/>
  <c r="AK24" i="6"/>
  <c r="AK50" i="6" s="1"/>
  <c r="AJ24" i="6"/>
  <c r="AJ50" i="6" s="1"/>
  <c r="AI24" i="6"/>
  <c r="AI50" i="6" s="1"/>
  <c r="AH24" i="6"/>
  <c r="AH50" i="6" s="1"/>
  <c r="AG24" i="6"/>
  <c r="AG50" i="6" s="1"/>
  <c r="AF24" i="6"/>
  <c r="AF50" i="6" s="1"/>
  <c r="AE24" i="6"/>
  <c r="AE50" i="6" s="1"/>
  <c r="AD24" i="6"/>
  <c r="AD50" i="6" s="1"/>
  <c r="AC24" i="6"/>
  <c r="AC50" i="6" s="1"/>
  <c r="AB24" i="6"/>
  <c r="AB50" i="6" s="1"/>
  <c r="AA24" i="6"/>
  <c r="AA50" i="6" s="1"/>
  <c r="Z24" i="6"/>
  <c r="Z50" i="6" s="1"/>
  <c r="Y24" i="6"/>
  <c r="Y50" i="6" s="1"/>
  <c r="X24" i="6"/>
  <c r="X50" i="6" s="1"/>
  <c r="W24" i="6"/>
  <c r="W50" i="6" s="1"/>
  <c r="V24" i="6"/>
  <c r="V50" i="6" s="1"/>
  <c r="U24" i="6"/>
  <c r="U50" i="6" s="1"/>
  <c r="T24" i="6"/>
  <c r="T50" i="6" s="1"/>
  <c r="S24" i="6"/>
  <c r="S50" i="6" s="1"/>
  <c r="R24" i="6"/>
  <c r="R50" i="6" s="1"/>
  <c r="Q24" i="6"/>
  <c r="Q50" i="6" s="1"/>
  <c r="P24" i="6"/>
  <c r="P50" i="6" s="1"/>
  <c r="O24" i="6"/>
  <c r="O50" i="6" s="1"/>
  <c r="N24" i="6"/>
  <c r="N50" i="6" s="1"/>
  <c r="M24" i="6"/>
  <c r="M50" i="6" s="1"/>
  <c r="L24" i="6"/>
  <c r="L50" i="6" s="1"/>
  <c r="K24" i="6"/>
  <c r="K50" i="6" s="1"/>
  <c r="J24" i="6"/>
  <c r="J50" i="6" s="1"/>
  <c r="I24" i="6"/>
  <c r="I50" i="6" s="1"/>
  <c r="H24" i="6"/>
  <c r="H50" i="6" s="1"/>
  <c r="G24" i="6"/>
  <c r="G50" i="6" s="1"/>
  <c r="F24" i="6"/>
  <c r="F50" i="6" s="1"/>
  <c r="E24" i="6"/>
  <c r="E50" i="6" s="1"/>
  <c r="D24" i="6"/>
  <c r="D50" i="6" s="1"/>
  <c r="C24" i="6"/>
  <c r="C50" i="6" s="1"/>
  <c r="AZ23" i="6"/>
  <c r="AZ49" i="6" s="1"/>
  <c r="AY23" i="6"/>
  <c r="AY49" i="6" s="1"/>
  <c r="AX23" i="6"/>
  <c r="AX49" i="6" s="1"/>
  <c r="AW23" i="6"/>
  <c r="AW49" i="6" s="1"/>
  <c r="AV23" i="6"/>
  <c r="AV49" i="6" s="1"/>
  <c r="AU23" i="6"/>
  <c r="AU49" i="6" s="1"/>
  <c r="AT23" i="6"/>
  <c r="AT49" i="6" s="1"/>
  <c r="AS23" i="6"/>
  <c r="AS49" i="6" s="1"/>
  <c r="AR23" i="6"/>
  <c r="AR49" i="6" s="1"/>
  <c r="AQ23" i="6"/>
  <c r="AQ49" i="6" s="1"/>
  <c r="AP23" i="6"/>
  <c r="AP49" i="6" s="1"/>
  <c r="AO23" i="6"/>
  <c r="AO49" i="6" s="1"/>
  <c r="AN23" i="6"/>
  <c r="AN49" i="6" s="1"/>
  <c r="AM23" i="6"/>
  <c r="AM49" i="6" s="1"/>
  <c r="AL23" i="6"/>
  <c r="AL49" i="6" s="1"/>
  <c r="AK23" i="6"/>
  <c r="AK49" i="6" s="1"/>
  <c r="AJ23" i="6"/>
  <c r="AJ49" i="6" s="1"/>
  <c r="AI23" i="6"/>
  <c r="AI49" i="6" s="1"/>
  <c r="AH23" i="6"/>
  <c r="AH49" i="6" s="1"/>
  <c r="AG23" i="6"/>
  <c r="AG49" i="6" s="1"/>
  <c r="AF23" i="6"/>
  <c r="AF49" i="6" s="1"/>
  <c r="AE23" i="6"/>
  <c r="AE49" i="6" s="1"/>
  <c r="AD23" i="6"/>
  <c r="AD49" i="6" s="1"/>
  <c r="AC23" i="6"/>
  <c r="AC49" i="6" s="1"/>
  <c r="AB23" i="6"/>
  <c r="AB49" i="6" s="1"/>
  <c r="AA23" i="6"/>
  <c r="AA49" i="6" s="1"/>
  <c r="Z23" i="6"/>
  <c r="Z49" i="6" s="1"/>
  <c r="Y23" i="6"/>
  <c r="Y49" i="6" s="1"/>
  <c r="X23" i="6"/>
  <c r="X49" i="6" s="1"/>
  <c r="W23" i="6"/>
  <c r="W49" i="6" s="1"/>
  <c r="V23" i="6"/>
  <c r="V49" i="6" s="1"/>
  <c r="U23" i="6"/>
  <c r="U49" i="6" s="1"/>
  <c r="T23" i="6"/>
  <c r="T49" i="6" s="1"/>
  <c r="S23" i="6"/>
  <c r="S49" i="6" s="1"/>
  <c r="R23" i="6"/>
  <c r="R49" i="6" s="1"/>
  <c r="Q23" i="6"/>
  <c r="Q49" i="6" s="1"/>
  <c r="P23" i="6"/>
  <c r="P49" i="6" s="1"/>
  <c r="O23" i="6"/>
  <c r="O49" i="6" s="1"/>
  <c r="N23" i="6"/>
  <c r="N49" i="6" s="1"/>
  <c r="M23" i="6"/>
  <c r="M49" i="6" s="1"/>
  <c r="L23" i="6"/>
  <c r="L49" i="6" s="1"/>
  <c r="K23" i="6"/>
  <c r="K49" i="6" s="1"/>
  <c r="J23" i="6"/>
  <c r="J49" i="6" s="1"/>
  <c r="I23" i="6"/>
  <c r="I49" i="6" s="1"/>
  <c r="H23" i="6"/>
  <c r="H49" i="6" s="1"/>
  <c r="G23" i="6"/>
  <c r="G49" i="6" s="1"/>
  <c r="F23" i="6"/>
  <c r="F49" i="6" s="1"/>
  <c r="E23" i="6"/>
  <c r="E49" i="6" s="1"/>
  <c r="D23" i="6"/>
  <c r="D49" i="6" s="1"/>
  <c r="C23" i="6"/>
  <c r="C49" i="6" s="1"/>
  <c r="AZ22" i="6"/>
  <c r="AZ48" i="6" s="1"/>
  <c r="AY22" i="6"/>
  <c r="AY48" i="6" s="1"/>
  <c r="AX22" i="6"/>
  <c r="AX48" i="6" s="1"/>
  <c r="AW22" i="6"/>
  <c r="AW48" i="6" s="1"/>
  <c r="AV22" i="6"/>
  <c r="AV48" i="6" s="1"/>
  <c r="AU22" i="6"/>
  <c r="AU48" i="6" s="1"/>
  <c r="AT22" i="6"/>
  <c r="AT48" i="6" s="1"/>
  <c r="AS22" i="6"/>
  <c r="AS48" i="6" s="1"/>
  <c r="AR22" i="6"/>
  <c r="AR48" i="6" s="1"/>
  <c r="AQ22" i="6"/>
  <c r="AQ48" i="6" s="1"/>
  <c r="AP22" i="6"/>
  <c r="AP48" i="6" s="1"/>
  <c r="AO22" i="6"/>
  <c r="AO48" i="6" s="1"/>
  <c r="AN22" i="6"/>
  <c r="AN48" i="6" s="1"/>
  <c r="AM22" i="6"/>
  <c r="AM48" i="6" s="1"/>
  <c r="AL22" i="6"/>
  <c r="AL48" i="6" s="1"/>
  <c r="AK22" i="6"/>
  <c r="AK48" i="6" s="1"/>
  <c r="AJ22" i="6"/>
  <c r="AJ48" i="6" s="1"/>
  <c r="AI22" i="6"/>
  <c r="AI48" i="6" s="1"/>
  <c r="AH22" i="6"/>
  <c r="AH48" i="6" s="1"/>
  <c r="AG22" i="6"/>
  <c r="AG48" i="6" s="1"/>
  <c r="AF22" i="6"/>
  <c r="AF48" i="6" s="1"/>
  <c r="AE22" i="6"/>
  <c r="AE48" i="6" s="1"/>
  <c r="AD22" i="6"/>
  <c r="AD48" i="6" s="1"/>
  <c r="AC22" i="6"/>
  <c r="AC48" i="6" s="1"/>
  <c r="AB22" i="6"/>
  <c r="AB48" i="6" s="1"/>
  <c r="AA22" i="6"/>
  <c r="AA48" i="6" s="1"/>
  <c r="Z22" i="6"/>
  <c r="Z48" i="6" s="1"/>
  <c r="Y22" i="6"/>
  <c r="Y48" i="6" s="1"/>
  <c r="X22" i="6"/>
  <c r="X48" i="6" s="1"/>
  <c r="W22" i="6"/>
  <c r="W48" i="6" s="1"/>
  <c r="V22" i="6"/>
  <c r="V48" i="6" s="1"/>
  <c r="U22" i="6"/>
  <c r="U48" i="6" s="1"/>
  <c r="T22" i="6"/>
  <c r="T48" i="6" s="1"/>
  <c r="S22" i="6"/>
  <c r="S48" i="6" s="1"/>
  <c r="R22" i="6"/>
  <c r="R48" i="6" s="1"/>
  <c r="Q22" i="6"/>
  <c r="Q48" i="6" s="1"/>
  <c r="P22" i="6"/>
  <c r="P48" i="6" s="1"/>
  <c r="O22" i="6"/>
  <c r="O48" i="6" s="1"/>
  <c r="N22" i="6"/>
  <c r="N48" i="6" s="1"/>
  <c r="M22" i="6"/>
  <c r="M48" i="6" s="1"/>
  <c r="L22" i="6"/>
  <c r="L48" i="6" s="1"/>
  <c r="K22" i="6"/>
  <c r="K48" i="6" s="1"/>
  <c r="J22" i="6"/>
  <c r="J48" i="6" s="1"/>
  <c r="I22" i="6"/>
  <c r="I48" i="6" s="1"/>
  <c r="H22" i="6"/>
  <c r="H48" i="6" s="1"/>
  <c r="G22" i="6"/>
  <c r="G48" i="6" s="1"/>
  <c r="F22" i="6"/>
  <c r="F48" i="6" s="1"/>
  <c r="E22" i="6"/>
  <c r="E48" i="6" s="1"/>
  <c r="D22" i="6"/>
  <c r="D48" i="6" s="1"/>
  <c r="C22" i="6"/>
  <c r="C48" i="6" s="1"/>
  <c r="AZ21" i="6"/>
  <c r="AZ47" i="6" s="1"/>
  <c r="AY21" i="6"/>
  <c r="AY47" i="6" s="1"/>
  <c r="AX21" i="6"/>
  <c r="AX47" i="6" s="1"/>
  <c r="AW21" i="6"/>
  <c r="AW47" i="6" s="1"/>
  <c r="AV21" i="6"/>
  <c r="AV47" i="6" s="1"/>
  <c r="AU21" i="6"/>
  <c r="AU47" i="6" s="1"/>
  <c r="AT21" i="6"/>
  <c r="AT47" i="6" s="1"/>
  <c r="AS21" i="6"/>
  <c r="AS47" i="6" s="1"/>
  <c r="AR21" i="6"/>
  <c r="AR47" i="6" s="1"/>
  <c r="AQ21" i="6"/>
  <c r="AQ47" i="6" s="1"/>
  <c r="AP21" i="6"/>
  <c r="AP47" i="6" s="1"/>
  <c r="AO21" i="6"/>
  <c r="AO47" i="6" s="1"/>
  <c r="AN21" i="6"/>
  <c r="AN47" i="6" s="1"/>
  <c r="AM21" i="6"/>
  <c r="AM47" i="6" s="1"/>
  <c r="AL21" i="6"/>
  <c r="AL47" i="6" s="1"/>
  <c r="AK21" i="6"/>
  <c r="AK47" i="6" s="1"/>
  <c r="AJ21" i="6"/>
  <c r="AJ47" i="6" s="1"/>
  <c r="AI21" i="6"/>
  <c r="AI47" i="6" s="1"/>
  <c r="AH21" i="6"/>
  <c r="AH47" i="6" s="1"/>
  <c r="AG21" i="6"/>
  <c r="AG47" i="6" s="1"/>
  <c r="AF21" i="6"/>
  <c r="AF47" i="6" s="1"/>
  <c r="AE21" i="6"/>
  <c r="AE47" i="6" s="1"/>
  <c r="AD21" i="6"/>
  <c r="AD47" i="6" s="1"/>
  <c r="AC21" i="6"/>
  <c r="AC47" i="6" s="1"/>
  <c r="AB21" i="6"/>
  <c r="AB47" i="6" s="1"/>
  <c r="AA21" i="6"/>
  <c r="AA47" i="6" s="1"/>
  <c r="Z21" i="6"/>
  <c r="Z47" i="6" s="1"/>
  <c r="Y21" i="6"/>
  <c r="Y47" i="6" s="1"/>
  <c r="X21" i="6"/>
  <c r="X47" i="6" s="1"/>
  <c r="W21" i="6"/>
  <c r="W47" i="6" s="1"/>
  <c r="V21" i="6"/>
  <c r="V47" i="6" s="1"/>
  <c r="U21" i="6"/>
  <c r="U47" i="6" s="1"/>
  <c r="T21" i="6"/>
  <c r="T47" i="6" s="1"/>
  <c r="S21" i="6"/>
  <c r="S47" i="6" s="1"/>
  <c r="R21" i="6"/>
  <c r="R47" i="6" s="1"/>
  <c r="Q21" i="6"/>
  <c r="Q47" i="6" s="1"/>
  <c r="P21" i="6"/>
  <c r="P47" i="6" s="1"/>
  <c r="O21" i="6"/>
  <c r="O47" i="6" s="1"/>
  <c r="N21" i="6"/>
  <c r="N47" i="6" s="1"/>
  <c r="M21" i="6"/>
  <c r="M47" i="6" s="1"/>
  <c r="L21" i="6"/>
  <c r="L47" i="6" s="1"/>
  <c r="K21" i="6"/>
  <c r="K47" i="6" s="1"/>
  <c r="J21" i="6"/>
  <c r="J47" i="6" s="1"/>
  <c r="I21" i="6"/>
  <c r="I47" i="6" s="1"/>
  <c r="H21" i="6"/>
  <c r="H47" i="6" s="1"/>
  <c r="G21" i="6"/>
  <c r="G47" i="6" s="1"/>
  <c r="F21" i="6"/>
  <c r="F47" i="6" s="1"/>
  <c r="E21" i="6"/>
  <c r="E47" i="6" s="1"/>
  <c r="D21" i="6"/>
  <c r="D47" i="6" s="1"/>
  <c r="C21" i="6"/>
  <c r="C47" i="6" s="1"/>
  <c r="AZ20" i="6"/>
  <c r="AZ46" i="6" s="1"/>
  <c r="AY20" i="6"/>
  <c r="AY46" i="6" s="1"/>
  <c r="AX20" i="6"/>
  <c r="AX46" i="6" s="1"/>
  <c r="AW20" i="6"/>
  <c r="AW46" i="6" s="1"/>
  <c r="AV20" i="6"/>
  <c r="AV46" i="6" s="1"/>
  <c r="AU20" i="6"/>
  <c r="AU46" i="6" s="1"/>
  <c r="AT20" i="6"/>
  <c r="AT46" i="6" s="1"/>
  <c r="AS20" i="6"/>
  <c r="AS46" i="6" s="1"/>
  <c r="AR20" i="6"/>
  <c r="AR46" i="6" s="1"/>
  <c r="AQ20" i="6"/>
  <c r="AQ46" i="6" s="1"/>
  <c r="AP20" i="6"/>
  <c r="AP46" i="6" s="1"/>
  <c r="AO20" i="6"/>
  <c r="AO46" i="6" s="1"/>
  <c r="AN20" i="6"/>
  <c r="AN46" i="6" s="1"/>
  <c r="AM20" i="6"/>
  <c r="AM46" i="6" s="1"/>
  <c r="AL20" i="6"/>
  <c r="AL46" i="6" s="1"/>
  <c r="AK20" i="6"/>
  <c r="AK46" i="6" s="1"/>
  <c r="AJ20" i="6"/>
  <c r="AJ46" i="6" s="1"/>
  <c r="AI20" i="6"/>
  <c r="AI46" i="6" s="1"/>
  <c r="AH20" i="6"/>
  <c r="AH46" i="6" s="1"/>
  <c r="AG20" i="6"/>
  <c r="AG46" i="6" s="1"/>
  <c r="AF20" i="6"/>
  <c r="AF46" i="6" s="1"/>
  <c r="AE20" i="6"/>
  <c r="AE46" i="6" s="1"/>
  <c r="AD20" i="6"/>
  <c r="AD46" i="6" s="1"/>
  <c r="AC20" i="6"/>
  <c r="AC46" i="6" s="1"/>
  <c r="AB20" i="6"/>
  <c r="AB46" i="6" s="1"/>
  <c r="AA20" i="6"/>
  <c r="AA46" i="6" s="1"/>
  <c r="Z20" i="6"/>
  <c r="Z46" i="6" s="1"/>
  <c r="Y20" i="6"/>
  <c r="Y46" i="6" s="1"/>
  <c r="X20" i="6"/>
  <c r="X46" i="6" s="1"/>
  <c r="W20" i="6"/>
  <c r="W46" i="6" s="1"/>
  <c r="V20" i="6"/>
  <c r="V46" i="6" s="1"/>
  <c r="U20" i="6"/>
  <c r="U46" i="6" s="1"/>
  <c r="T20" i="6"/>
  <c r="T46" i="6" s="1"/>
  <c r="S20" i="6"/>
  <c r="S46" i="6" s="1"/>
  <c r="R20" i="6"/>
  <c r="R46" i="6" s="1"/>
  <c r="Q20" i="6"/>
  <c r="Q46" i="6" s="1"/>
  <c r="P20" i="6"/>
  <c r="P46" i="6" s="1"/>
  <c r="O20" i="6"/>
  <c r="O46" i="6" s="1"/>
  <c r="N20" i="6"/>
  <c r="N46" i="6" s="1"/>
  <c r="M20" i="6"/>
  <c r="M46" i="6" s="1"/>
  <c r="L20" i="6"/>
  <c r="L46" i="6" s="1"/>
  <c r="K20" i="6"/>
  <c r="K46" i="6" s="1"/>
  <c r="J20" i="6"/>
  <c r="J46" i="6" s="1"/>
  <c r="I20" i="6"/>
  <c r="I46" i="6" s="1"/>
  <c r="H20" i="6"/>
  <c r="H46" i="6" s="1"/>
  <c r="G20" i="6"/>
  <c r="G46" i="6" s="1"/>
  <c r="F20" i="6"/>
  <c r="F46" i="6" s="1"/>
  <c r="E20" i="6"/>
  <c r="E46" i="6" s="1"/>
  <c r="D20" i="6"/>
  <c r="D46" i="6" s="1"/>
  <c r="C20" i="6"/>
  <c r="C46" i="6" s="1"/>
  <c r="AZ19" i="6"/>
  <c r="AZ45" i="6" s="1"/>
  <c r="AY19" i="6"/>
  <c r="AY45" i="6" s="1"/>
  <c r="AX19" i="6"/>
  <c r="AX45" i="6" s="1"/>
  <c r="AW19" i="6"/>
  <c r="AW45" i="6" s="1"/>
  <c r="AV19" i="6"/>
  <c r="AV45" i="6" s="1"/>
  <c r="AU19" i="6"/>
  <c r="AU45" i="6" s="1"/>
  <c r="AT19" i="6"/>
  <c r="AT45" i="6" s="1"/>
  <c r="AS19" i="6"/>
  <c r="AS45" i="6" s="1"/>
  <c r="AR19" i="6"/>
  <c r="AR45" i="6" s="1"/>
  <c r="AQ19" i="6"/>
  <c r="AQ45" i="6" s="1"/>
  <c r="AP19" i="6"/>
  <c r="AP45" i="6" s="1"/>
  <c r="AO19" i="6"/>
  <c r="AO45" i="6" s="1"/>
  <c r="AN19" i="6"/>
  <c r="AN45" i="6" s="1"/>
  <c r="AM19" i="6"/>
  <c r="AM45" i="6" s="1"/>
  <c r="AL19" i="6"/>
  <c r="AL45" i="6" s="1"/>
  <c r="AK19" i="6"/>
  <c r="AK45" i="6" s="1"/>
  <c r="AJ19" i="6"/>
  <c r="AJ45" i="6" s="1"/>
  <c r="AI19" i="6"/>
  <c r="AI45" i="6" s="1"/>
  <c r="AH19" i="6"/>
  <c r="AH45" i="6" s="1"/>
  <c r="AG19" i="6"/>
  <c r="AG45" i="6" s="1"/>
  <c r="AF19" i="6"/>
  <c r="AF45" i="6" s="1"/>
  <c r="AE19" i="6"/>
  <c r="AE45" i="6" s="1"/>
  <c r="AD19" i="6"/>
  <c r="AD45" i="6" s="1"/>
  <c r="AC19" i="6"/>
  <c r="AC45" i="6" s="1"/>
  <c r="AB19" i="6"/>
  <c r="AB45" i="6" s="1"/>
  <c r="AA19" i="6"/>
  <c r="AA45" i="6" s="1"/>
  <c r="Z19" i="6"/>
  <c r="Z45" i="6" s="1"/>
  <c r="Y19" i="6"/>
  <c r="Y45" i="6" s="1"/>
  <c r="X19" i="6"/>
  <c r="X45" i="6" s="1"/>
  <c r="W19" i="6"/>
  <c r="W45" i="6" s="1"/>
  <c r="V19" i="6"/>
  <c r="V45" i="6" s="1"/>
  <c r="U19" i="6"/>
  <c r="U45" i="6" s="1"/>
  <c r="T19" i="6"/>
  <c r="T45" i="6" s="1"/>
  <c r="S19" i="6"/>
  <c r="S45" i="6" s="1"/>
  <c r="R19" i="6"/>
  <c r="R45" i="6" s="1"/>
  <c r="Q19" i="6"/>
  <c r="Q45" i="6" s="1"/>
  <c r="P19" i="6"/>
  <c r="P45" i="6" s="1"/>
  <c r="O19" i="6"/>
  <c r="O45" i="6" s="1"/>
  <c r="N19" i="6"/>
  <c r="N45" i="6" s="1"/>
  <c r="M19" i="6"/>
  <c r="M45" i="6" s="1"/>
  <c r="L19" i="6"/>
  <c r="L45" i="6" s="1"/>
  <c r="K19" i="6"/>
  <c r="K45" i="6" s="1"/>
  <c r="J19" i="6"/>
  <c r="J45" i="6" s="1"/>
  <c r="I19" i="6"/>
  <c r="I45" i="6" s="1"/>
  <c r="H19" i="6"/>
  <c r="H45" i="6" s="1"/>
  <c r="G19" i="6"/>
  <c r="G45" i="6" s="1"/>
  <c r="F19" i="6"/>
  <c r="F45" i="6" s="1"/>
  <c r="E19" i="6"/>
  <c r="E45" i="6" s="1"/>
  <c r="D19" i="6"/>
  <c r="D45" i="6" s="1"/>
  <c r="C19" i="6"/>
  <c r="C45" i="6" s="1"/>
  <c r="AZ18" i="6"/>
  <c r="AZ44" i="6" s="1"/>
  <c r="AY18" i="6"/>
  <c r="AY44" i="6" s="1"/>
  <c r="AX18" i="6"/>
  <c r="AX44" i="6" s="1"/>
  <c r="AW18" i="6"/>
  <c r="AW44" i="6" s="1"/>
  <c r="AV18" i="6"/>
  <c r="AV44" i="6" s="1"/>
  <c r="AU18" i="6"/>
  <c r="AU44" i="6" s="1"/>
  <c r="AT18" i="6"/>
  <c r="AT44" i="6" s="1"/>
  <c r="AS18" i="6"/>
  <c r="AS44" i="6" s="1"/>
  <c r="AR18" i="6"/>
  <c r="AR44" i="6" s="1"/>
  <c r="AQ18" i="6"/>
  <c r="AQ44" i="6" s="1"/>
  <c r="AP18" i="6"/>
  <c r="AP44" i="6" s="1"/>
  <c r="AO18" i="6"/>
  <c r="AO44" i="6" s="1"/>
  <c r="AN18" i="6"/>
  <c r="AN44" i="6" s="1"/>
  <c r="AM18" i="6"/>
  <c r="AM44" i="6" s="1"/>
  <c r="AL18" i="6"/>
  <c r="AL44" i="6" s="1"/>
  <c r="AK18" i="6"/>
  <c r="AK44" i="6" s="1"/>
  <c r="AJ18" i="6"/>
  <c r="AJ44" i="6" s="1"/>
  <c r="AI18" i="6"/>
  <c r="AI44" i="6" s="1"/>
  <c r="AH18" i="6"/>
  <c r="AH44" i="6" s="1"/>
  <c r="AG18" i="6"/>
  <c r="AG44" i="6" s="1"/>
  <c r="AF18" i="6"/>
  <c r="AF44" i="6" s="1"/>
  <c r="AE18" i="6"/>
  <c r="AE44" i="6" s="1"/>
  <c r="AD18" i="6"/>
  <c r="AD44" i="6" s="1"/>
  <c r="AC18" i="6"/>
  <c r="AC44" i="6" s="1"/>
  <c r="AB18" i="6"/>
  <c r="AB44" i="6" s="1"/>
  <c r="AA18" i="6"/>
  <c r="AA44" i="6" s="1"/>
  <c r="Z18" i="6"/>
  <c r="Z44" i="6" s="1"/>
  <c r="Y18" i="6"/>
  <c r="Y44" i="6" s="1"/>
  <c r="X18" i="6"/>
  <c r="X44" i="6" s="1"/>
  <c r="W18" i="6"/>
  <c r="W44" i="6" s="1"/>
  <c r="V18" i="6"/>
  <c r="V44" i="6" s="1"/>
  <c r="U18" i="6"/>
  <c r="U44" i="6" s="1"/>
  <c r="T18" i="6"/>
  <c r="T44" i="6" s="1"/>
  <c r="S18" i="6"/>
  <c r="S44" i="6" s="1"/>
  <c r="R18" i="6"/>
  <c r="R44" i="6" s="1"/>
  <c r="Q18" i="6"/>
  <c r="Q44" i="6" s="1"/>
  <c r="P18" i="6"/>
  <c r="P44" i="6" s="1"/>
  <c r="O18" i="6"/>
  <c r="O44" i="6" s="1"/>
  <c r="N18" i="6"/>
  <c r="N44" i="6" s="1"/>
  <c r="M18" i="6"/>
  <c r="M44" i="6" s="1"/>
  <c r="L18" i="6"/>
  <c r="L44" i="6" s="1"/>
  <c r="K18" i="6"/>
  <c r="K44" i="6" s="1"/>
  <c r="J18" i="6"/>
  <c r="J44" i="6" s="1"/>
  <c r="I18" i="6"/>
  <c r="I44" i="6" s="1"/>
  <c r="H18" i="6"/>
  <c r="H44" i="6" s="1"/>
  <c r="G18" i="6"/>
  <c r="G44" i="6" s="1"/>
  <c r="F18" i="6"/>
  <c r="F44" i="6" s="1"/>
  <c r="E18" i="6"/>
  <c r="E44" i="6" s="1"/>
  <c r="D18" i="6"/>
  <c r="D44" i="6" s="1"/>
  <c r="C18" i="6"/>
  <c r="C44" i="6" s="1"/>
  <c r="AZ17" i="6"/>
  <c r="AZ43" i="6" s="1"/>
  <c r="AY17" i="6"/>
  <c r="AY43" i="6" s="1"/>
  <c r="AX17" i="6"/>
  <c r="AX43" i="6" s="1"/>
  <c r="AW17" i="6"/>
  <c r="AW43" i="6" s="1"/>
  <c r="AV17" i="6"/>
  <c r="AV43" i="6" s="1"/>
  <c r="AU17" i="6"/>
  <c r="AU43" i="6" s="1"/>
  <c r="AT17" i="6"/>
  <c r="AT43" i="6" s="1"/>
  <c r="AS17" i="6"/>
  <c r="AS43" i="6" s="1"/>
  <c r="AR17" i="6"/>
  <c r="AR43" i="6" s="1"/>
  <c r="AQ17" i="6"/>
  <c r="AQ43" i="6" s="1"/>
  <c r="AP17" i="6"/>
  <c r="AP43" i="6" s="1"/>
  <c r="AO17" i="6"/>
  <c r="AO43" i="6" s="1"/>
  <c r="AN17" i="6"/>
  <c r="AN43" i="6" s="1"/>
  <c r="AM17" i="6"/>
  <c r="AM43" i="6" s="1"/>
  <c r="AL17" i="6"/>
  <c r="AL43" i="6" s="1"/>
  <c r="AK17" i="6"/>
  <c r="AK43" i="6" s="1"/>
  <c r="AJ17" i="6"/>
  <c r="AJ43" i="6" s="1"/>
  <c r="AI17" i="6"/>
  <c r="AI43" i="6" s="1"/>
  <c r="AH17" i="6"/>
  <c r="AH43" i="6" s="1"/>
  <c r="AG17" i="6"/>
  <c r="AG43" i="6" s="1"/>
  <c r="AF17" i="6"/>
  <c r="AF43" i="6" s="1"/>
  <c r="AE17" i="6"/>
  <c r="AE43" i="6" s="1"/>
  <c r="AD17" i="6"/>
  <c r="AD43" i="6" s="1"/>
  <c r="AC17" i="6"/>
  <c r="AC43" i="6" s="1"/>
  <c r="AB17" i="6"/>
  <c r="AB43" i="6" s="1"/>
  <c r="AA17" i="6"/>
  <c r="AA43" i="6" s="1"/>
  <c r="Z17" i="6"/>
  <c r="Z43" i="6" s="1"/>
  <c r="Y17" i="6"/>
  <c r="Y43" i="6" s="1"/>
  <c r="X17" i="6"/>
  <c r="X43" i="6" s="1"/>
  <c r="W17" i="6"/>
  <c r="W43" i="6" s="1"/>
  <c r="V17" i="6"/>
  <c r="V43" i="6" s="1"/>
  <c r="U17" i="6"/>
  <c r="U43" i="6" s="1"/>
  <c r="T17" i="6"/>
  <c r="T43" i="6" s="1"/>
  <c r="S17" i="6"/>
  <c r="S43" i="6" s="1"/>
  <c r="R17" i="6"/>
  <c r="R43" i="6" s="1"/>
  <c r="Q17" i="6"/>
  <c r="Q43" i="6" s="1"/>
  <c r="P17" i="6"/>
  <c r="P43" i="6" s="1"/>
  <c r="O17" i="6"/>
  <c r="O43" i="6" s="1"/>
  <c r="N17" i="6"/>
  <c r="N43" i="6" s="1"/>
  <c r="M17" i="6"/>
  <c r="M43" i="6" s="1"/>
  <c r="L17" i="6"/>
  <c r="L43" i="6" s="1"/>
  <c r="K17" i="6"/>
  <c r="K43" i="6" s="1"/>
  <c r="J17" i="6"/>
  <c r="J43" i="6" s="1"/>
  <c r="I17" i="6"/>
  <c r="I43" i="6" s="1"/>
  <c r="H17" i="6"/>
  <c r="H43" i="6" s="1"/>
  <c r="G17" i="6"/>
  <c r="G43" i="6" s="1"/>
  <c r="F17" i="6"/>
  <c r="F43" i="6" s="1"/>
  <c r="E17" i="6"/>
  <c r="E43" i="6" s="1"/>
  <c r="D17" i="6"/>
  <c r="D43" i="6" s="1"/>
  <c r="C17" i="6"/>
  <c r="C43" i="6" s="1"/>
  <c r="AZ16" i="6"/>
  <c r="AZ42" i="6" s="1"/>
  <c r="AZ55" i="6" s="1"/>
  <c r="AY16" i="6"/>
  <c r="AY42" i="6" s="1"/>
  <c r="AY55" i="6" s="1"/>
  <c r="AX16" i="6"/>
  <c r="AX42" i="6" s="1"/>
  <c r="AX55" i="6" s="1"/>
  <c r="AW16" i="6"/>
  <c r="AW42" i="6" s="1"/>
  <c r="AW55" i="6" s="1"/>
  <c r="AV16" i="6"/>
  <c r="AV42" i="6" s="1"/>
  <c r="AV55" i="6" s="1"/>
  <c r="AU16" i="6"/>
  <c r="AU42" i="6" s="1"/>
  <c r="AU55" i="6" s="1"/>
  <c r="AT16" i="6"/>
  <c r="AT42" i="6" s="1"/>
  <c r="AT55" i="6" s="1"/>
  <c r="AS16" i="6"/>
  <c r="AS42" i="6" s="1"/>
  <c r="AS55" i="6" s="1"/>
  <c r="AR16" i="6"/>
  <c r="AR42" i="6" s="1"/>
  <c r="AR55" i="6" s="1"/>
  <c r="AQ16" i="6"/>
  <c r="AQ42" i="6" s="1"/>
  <c r="AQ55" i="6" s="1"/>
  <c r="AP16" i="6"/>
  <c r="AP42" i="6" s="1"/>
  <c r="AP55" i="6" s="1"/>
  <c r="AO16" i="6"/>
  <c r="AO42" i="6" s="1"/>
  <c r="AO55" i="6" s="1"/>
  <c r="AN16" i="6"/>
  <c r="AN42" i="6" s="1"/>
  <c r="AN55" i="6" s="1"/>
  <c r="AM16" i="6"/>
  <c r="AM42" i="6" s="1"/>
  <c r="AM55" i="6" s="1"/>
  <c r="AL16" i="6"/>
  <c r="AL42" i="6" s="1"/>
  <c r="AL55" i="6" s="1"/>
  <c r="AK16" i="6"/>
  <c r="AK42" i="6" s="1"/>
  <c r="AK55" i="6" s="1"/>
  <c r="AJ16" i="6"/>
  <c r="AJ42" i="6" s="1"/>
  <c r="AJ55" i="6" s="1"/>
  <c r="AI16" i="6"/>
  <c r="AI42" i="6" s="1"/>
  <c r="AI55" i="6" s="1"/>
  <c r="AH16" i="6"/>
  <c r="AH42" i="6" s="1"/>
  <c r="AH55" i="6" s="1"/>
  <c r="AG16" i="6"/>
  <c r="AG42" i="6" s="1"/>
  <c r="AG55" i="6" s="1"/>
  <c r="AF16" i="6"/>
  <c r="AF42" i="6" s="1"/>
  <c r="AF55" i="6" s="1"/>
  <c r="AE16" i="6"/>
  <c r="AE42" i="6" s="1"/>
  <c r="AE55" i="6" s="1"/>
  <c r="AD16" i="6"/>
  <c r="AD42" i="6" s="1"/>
  <c r="AD55" i="6" s="1"/>
  <c r="AC16" i="6"/>
  <c r="AC42" i="6" s="1"/>
  <c r="AC55" i="6" s="1"/>
  <c r="AB16" i="6"/>
  <c r="AB42" i="6" s="1"/>
  <c r="AB55" i="6" s="1"/>
  <c r="AA16" i="6"/>
  <c r="AA42" i="6" s="1"/>
  <c r="AA55" i="6" s="1"/>
  <c r="Z16" i="6"/>
  <c r="Z42" i="6" s="1"/>
  <c r="Z55" i="6" s="1"/>
  <c r="Y16" i="6"/>
  <c r="Y42" i="6" s="1"/>
  <c r="Y55" i="6" s="1"/>
  <c r="X16" i="6"/>
  <c r="X42" i="6" s="1"/>
  <c r="X55" i="6" s="1"/>
  <c r="W16" i="6"/>
  <c r="W42" i="6" s="1"/>
  <c r="W55" i="6" s="1"/>
  <c r="V16" i="6"/>
  <c r="V42" i="6" s="1"/>
  <c r="V55" i="6" s="1"/>
  <c r="U16" i="6"/>
  <c r="U42" i="6" s="1"/>
  <c r="U55" i="6" s="1"/>
  <c r="T16" i="6"/>
  <c r="T42" i="6" s="1"/>
  <c r="T55" i="6" s="1"/>
  <c r="S16" i="6"/>
  <c r="S42" i="6" s="1"/>
  <c r="S55" i="6" s="1"/>
  <c r="R16" i="6"/>
  <c r="R42" i="6" s="1"/>
  <c r="R55" i="6" s="1"/>
  <c r="Q16" i="6"/>
  <c r="Q42" i="6" s="1"/>
  <c r="Q55" i="6" s="1"/>
  <c r="P16" i="6"/>
  <c r="P42" i="6" s="1"/>
  <c r="P55" i="6" s="1"/>
  <c r="O16" i="6"/>
  <c r="O42" i="6" s="1"/>
  <c r="O55" i="6" s="1"/>
  <c r="N16" i="6"/>
  <c r="N42" i="6" s="1"/>
  <c r="N55" i="6" s="1"/>
  <c r="M16" i="6"/>
  <c r="M42" i="6" s="1"/>
  <c r="M55" i="6" s="1"/>
  <c r="L16" i="6"/>
  <c r="L42" i="6" s="1"/>
  <c r="L55" i="6" s="1"/>
  <c r="K16" i="6"/>
  <c r="K42" i="6" s="1"/>
  <c r="K55" i="6" s="1"/>
  <c r="J16" i="6"/>
  <c r="J42" i="6" s="1"/>
  <c r="J55" i="6" s="1"/>
  <c r="I16" i="6"/>
  <c r="I42" i="6" s="1"/>
  <c r="I55" i="6" s="1"/>
  <c r="H16" i="6"/>
  <c r="H42" i="6" s="1"/>
  <c r="H55" i="6" s="1"/>
  <c r="G16" i="6"/>
  <c r="G42" i="6" s="1"/>
  <c r="G55" i="6" s="1"/>
  <c r="F16" i="6"/>
  <c r="F42" i="6" s="1"/>
  <c r="F55" i="6" s="1"/>
  <c r="E16" i="6"/>
  <c r="E42" i="6" s="1"/>
  <c r="E55" i="6" s="1"/>
  <c r="D16" i="6"/>
  <c r="D42" i="6" s="1"/>
  <c r="C16" i="6"/>
  <c r="C42" i="6" s="1"/>
  <c r="C55" i="6" s="1"/>
  <c r="S2" i="6"/>
  <c r="T2" i="6" s="1"/>
  <c r="T1" i="6" s="1"/>
  <c r="R1" i="6"/>
  <c r="Q1" i="6"/>
  <c r="P1" i="6"/>
  <c r="O1" i="6"/>
  <c r="N1" i="6"/>
  <c r="M1" i="6"/>
  <c r="L1" i="6"/>
  <c r="K1" i="6"/>
  <c r="J1" i="6"/>
  <c r="I1" i="6"/>
  <c r="H1" i="6"/>
  <c r="G1" i="6"/>
  <c r="F1" i="6"/>
  <c r="E1" i="6"/>
  <c r="D1" i="6"/>
  <c r="C1" i="6"/>
  <c r="AY23" i="5"/>
  <c r="AY43" i="5" s="1"/>
  <c r="AX23" i="5"/>
  <c r="AX43" i="5" s="1"/>
  <c r="AW23" i="5"/>
  <c r="AW43" i="5" s="1"/>
  <c r="AV23" i="5"/>
  <c r="AV43" i="5" s="1"/>
  <c r="AU23" i="5"/>
  <c r="AU43" i="5" s="1"/>
  <c r="AT23" i="5"/>
  <c r="AT43" i="5" s="1"/>
  <c r="AS23" i="5"/>
  <c r="AS43" i="5" s="1"/>
  <c r="AR23" i="5"/>
  <c r="AR43" i="5" s="1"/>
  <c r="AQ23" i="5"/>
  <c r="AQ43" i="5" s="1"/>
  <c r="AP23" i="5"/>
  <c r="AP43" i="5" s="1"/>
  <c r="AO23" i="5"/>
  <c r="AO43" i="5" s="1"/>
  <c r="AN23" i="5"/>
  <c r="AN43" i="5" s="1"/>
  <c r="AM23" i="5"/>
  <c r="AM43" i="5" s="1"/>
  <c r="AL23" i="5"/>
  <c r="AL43" i="5" s="1"/>
  <c r="AK23" i="5"/>
  <c r="AK43" i="5" s="1"/>
  <c r="AJ23" i="5"/>
  <c r="AJ43" i="5" s="1"/>
  <c r="AI23" i="5"/>
  <c r="AI43" i="5" s="1"/>
  <c r="AH23" i="5"/>
  <c r="AH43" i="5" s="1"/>
  <c r="AG23" i="5"/>
  <c r="AG43" i="5" s="1"/>
  <c r="AF23" i="5"/>
  <c r="AF43" i="5" s="1"/>
  <c r="AE23" i="5"/>
  <c r="AE43" i="5" s="1"/>
  <c r="AD23" i="5"/>
  <c r="AD43" i="5" s="1"/>
  <c r="AC23" i="5"/>
  <c r="AC43" i="5" s="1"/>
  <c r="AB23" i="5"/>
  <c r="AB43" i="5" s="1"/>
  <c r="AA23" i="5"/>
  <c r="AA43" i="5" s="1"/>
  <c r="Z23" i="5"/>
  <c r="Z43" i="5" s="1"/>
  <c r="Y23" i="5"/>
  <c r="Y43" i="5" s="1"/>
  <c r="X23" i="5"/>
  <c r="X43" i="5" s="1"/>
  <c r="W23" i="5"/>
  <c r="W43" i="5" s="1"/>
  <c r="V23" i="5"/>
  <c r="V43" i="5" s="1"/>
  <c r="U23" i="5"/>
  <c r="U43" i="5" s="1"/>
  <c r="T23" i="5"/>
  <c r="T43" i="5" s="1"/>
  <c r="S23" i="5"/>
  <c r="S43" i="5" s="1"/>
  <c r="R23" i="5"/>
  <c r="R43" i="5" s="1"/>
  <c r="Q23" i="5"/>
  <c r="Q43" i="5" s="1"/>
  <c r="P23" i="5"/>
  <c r="P43" i="5" s="1"/>
  <c r="O23" i="5"/>
  <c r="O43" i="5" s="1"/>
  <c r="N23" i="5"/>
  <c r="N43" i="5" s="1"/>
  <c r="M23" i="5"/>
  <c r="M43" i="5" s="1"/>
  <c r="L23" i="5"/>
  <c r="L43" i="5" s="1"/>
  <c r="K23" i="5"/>
  <c r="K43" i="5" s="1"/>
  <c r="J23" i="5"/>
  <c r="J43" i="5" s="1"/>
  <c r="I23" i="5"/>
  <c r="I43" i="5" s="1"/>
  <c r="H23" i="5"/>
  <c r="H43" i="5" s="1"/>
  <c r="G23" i="5"/>
  <c r="G43" i="5" s="1"/>
  <c r="F23" i="5"/>
  <c r="F43" i="5" s="1"/>
  <c r="E23" i="5"/>
  <c r="E43" i="5" s="1"/>
  <c r="D23" i="5"/>
  <c r="D43" i="5" s="1"/>
  <c r="C23" i="5"/>
  <c r="C43" i="5" s="1"/>
  <c r="B23" i="5"/>
  <c r="B43" i="5" s="1"/>
  <c r="AY22" i="5"/>
  <c r="AY42" i="5" s="1"/>
  <c r="AX22" i="5"/>
  <c r="AX42" i="5" s="1"/>
  <c r="AW22" i="5"/>
  <c r="AW42" i="5" s="1"/>
  <c r="AV22" i="5"/>
  <c r="AV42" i="5" s="1"/>
  <c r="AU22" i="5"/>
  <c r="AU42" i="5" s="1"/>
  <c r="AT22" i="5"/>
  <c r="AT42" i="5" s="1"/>
  <c r="AS22" i="5"/>
  <c r="AS42" i="5" s="1"/>
  <c r="AR22" i="5"/>
  <c r="AR42" i="5" s="1"/>
  <c r="AQ22" i="5"/>
  <c r="AQ42" i="5" s="1"/>
  <c r="AP22" i="5"/>
  <c r="AP42" i="5" s="1"/>
  <c r="AO22" i="5"/>
  <c r="AO42" i="5" s="1"/>
  <c r="AN22" i="5"/>
  <c r="AN42" i="5" s="1"/>
  <c r="AM22" i="5"/>
  <c r="AM42" i="5" s="1"/>
  <c r="AL22" i="5"/>
  <c r="AL42" i="5" s="1"/>
  <c r="AK22" i="5"/>
  <c r="AK42" i="5" s="1"/>
  <c r="AJ22" i="5"/>
  <c r="AJ42" i="5" s="1"/>
  <c r="AI22" i="5"/>
  <c r="AI42" i="5" s="1"/>
  <c r="AH22" i="5"/>
  <c r="AH42" i="5" s="1"/>
  <c r="AG22" i="5"/>
  <c r="AG42" i="5" s="1"/>
  <c r="AF22" i="5"/>
  <c r="AF42" i="5" s="1"/>
  <c r="AE22" i="5"/>
  <c r="AE42" i="5" s="1"/>
  <c r="AD22" i="5"/>
  <c r="AD42" i="5" s="1"/>
  <c r="AC22" i="5"/>
  <c r="AC42" i="5" s="1"/>
  <c r="AB22" i="5"/>
  <c r="AB42" i="5" s="1"/>
  <c r="AA22" i="5"/>
  <c r="AA42" i="5" s="1"/>
  <c r="Z22" i="5"/>
  <c r="Z42" i="5" s="1"/>
  <c r="Y22" i="5"/>
  <c r="Y42" i="5" s="1"/>
  <c r="X22" i="5"/>
  <c r="X42" i="5" s="1"/>
  <c r="W22" i="5"/>
  <c r="W42" i="5" s="1"/>
  <c r="V22" i="5"/>
  <c r="V42" i="5" s="1"/>
  <c r="U22" i="5"/>
  <c r="U42" i="5" s="1"/>
  <c r="T22" i="5"/>
  <c r="T42" i="5" s="1"/>
  <c r="S22" i="5"/>
  <c r="S42" i="5" s="1"/>
  <c r="R22" i="5"/>
  <c r="R42" i="5" s="1"/>
  <c r="Q22" i="5"/>
  <c r="Q42" i="5" s="1"/>
  <c r="P22" i="5"/>
  <c r="P42" i="5" s="1"/>
  <c r="O22" i="5"/>
  <c r="O42" i="5" s="1"/>
  <c r="N22" i="5"/>
  <c r="N42" i="5" s="1"/>
  <c r="M22" i="5"/>
  <c r="M42" i="5" s="1"/>
  <c r="L22" i="5"/>
  <c r="L42" i="5" s="1"/>
  <c r="K22" i="5"/>
  <c r="K42" i="5" s="1"/>
  <c r="J22" i="5"/>
  <c r="J42" i="5" s="1"/>
  <c r="I22" i="5"/>
  <c r="I42" i="5" s="1"/>
  <c r="H22" i="5"/>
  <c r="H42" i="5" s="1"/>
  <c r="G22" i="5"/>
  <c r="G42" i="5" s="1"/>
  <c r="F22" i="5"/>
  <c r="F42" i="5" s="1"/>
  <c r="E22" i="5"/>
  <c r="E42" i="5" s="1"/>
  <c r="D22" i="5"/>
  <c r="D42" i="5" s="1"/>
  <c r="C22" i="5"/>
  <c r="C42" i="5" s="1"/>
  <c r="B22" i="5"/>
  <c r="B42" i="5" s="1"/>
  <c r="AY21" i="5"/>
  <c r="AY41" i="5" s="1"/>
  <c r="AX21" i="5"/>
  <c r="AX41" i="5" s="1"/>
  <c r="AW21" i="5"/>
  <c r="AW41" i="5" s="1"/>
  <c r="AV21" i="5"/>
  <c r="AV41" i="5" s="1"/>
  <c r="AU21" i="5"/>
  <c r="AU41" i="5" s="1"/>
  <c r="AT21" i="5"/>
  <c r="AT41" i="5" s="1"/>
  <c r="AS21" i="5"/>
  <c r="AS41" i="5" s="1"/>
  <c r="AR21" i="5"/>
  <c r="AR41" i="5" s="1"/>
  <c r="AQ21" i="5"/>
  <c r="AQ41" i="5" s="1"/>
  <c r="AP21" i="5"/>
  <c r="AP41" i="5" s="1"/>
  <c r="AO21" i="5"/>
  <c r="AO41" i="5" s="1"/>
  <c r="AN21" i="5"/>
  <c r="AN41" i="5" s="1"/>
  <c r="AM21" i="5"/>
  <c r="AM41" i="5" s="1"/>
  <c r="AL21" i="5"/>
  <c r="AL41" i="5" s="1"/>
  <c r="AK21" i="5"/>
  <c r="AK41" i="5" s="1"/>
  <c r="AJ21" i="5"/>
  <c r="AJ41" i="5" s="1"/>
  <c r="AI21" i="5"/>
  <c r="AI41" i="5" s="1"/>
  <c r="AH21" i="5"/>
  <c r="AH41" i="5" s="1"/>
  <c r="AG21" i="5"/>
  <c r="AG41" i="5" s="1"/>
  <c r="AF21" i="5"/>
  <c r="AF41" i="5" s="1"/>
  <c r="AE21" i="5"/>
  <c r="AE41" i="5" s="1"/>
  <c r="AD21" i="5"/>
  <c r="AD41" i="5" s="1"/>
  <c r="AC21" i="5"/>
  <c r="AC41" i="5" s="1"/>
  <c r="AB21" i="5"/>
  <c r="AB41" i="5" s="1"/>
  <c r="AA21" i="5"/>
  <c r="AA41" i="5" s="1"/>
  <c r="Z21" i="5"/>
  <c r="Z41" i="5" s="1"/>
  <c r="Y21" i="5"/>
  <c r="Y41" i="5" s="1"/>
  <c r="X21" i="5"/>
  <c r="X41" i="5" s="1"/>
  <c r="W21" i="5"/>
  <c r="W41" i="5" s="1"/>
  <c r="V21" i="5"/>
  <c r="V41" i="5" s="1"/>
  <c r="U21" i="5"/>
  <c r="U41" i="5" s="1"/>
  <c r="T21" i="5"/>
  <c r="T41" i="5" s="1"/>
  <c r="S21" i="5"/>
  <c r="S41" i="5" s="1"/>
  <c r="R21" i="5"/>
  <c r="R41" i="5" s="1"/>
  <c r="Q21" i="5"/>
  <c r="Q41" i="5" s="1"/>
  <c r="P21" i="5"/>
  <c r="P41" i="5" s="1"/>
  <c r="O21" i="5"/>
  <c r="O41" i="5" s="1"/>
  <c r="N21" i="5"/>
  <c r="N41" i="5" s="1"/>
  <c r="M21" i="5"/>
  <c r="M41" i="5" s="1"/>
  <c r="L21" i="5"/>
  <c r="L41" i="5" s="1"/>
  <c r="K21" i="5"/>
  <c r="K41" i="5" s="1"/>
  <c r="J21" i="5"/>
  <c r="J41" i="5" s="1"/>
  <c r="I21" i="5"/>
  <c r="I41" i="5" s="1"/>
  <c r="H21" i="5"/>
  <c r="H41" i="5" s="1"/>
  <c r="G21" i="5"/>
  <c r="G41" i="5" s="1"/>
  <c r="F21" i="5"/>
  <c r="F41" i="5" s="1"/>
  <c r="E21" i="5"/>
  <c r="E41" i="5" s="1"/>
  <c r="D21" i="5"/>
  <c r="D41" i="5" s="1"/>
  <c r="C21" i="5"/>
  <c r="C41" i="5" s="1"/>
  <c r="B21" i="5"/>
  <c r="B41" i="5" s="1"/>
  <c r="AY20" i="5"/>
  <c r="AY40" i="5" s="1"/>
  <c r="AX20" i="5"/>
  <c r="AX40" i="5" s="1"/>
  <c r="AW20" i="5"/>
  <c r="AW40" i="5" s="1"/>
  <c r="AV20" i="5"/>
  <c r="AV40" i="5" s="1"/>
  <c r="AU20" i="5"/>
  <c r="AU40" i="5" s="1"/>
  <c r="AT20" i="5"/>
  <c r="AT40" i="5" s="1"/>
  <c r="AS20" i="5"/>
  <c r="AS40" i="5" s="1"/>
  <c r="AR20" i="5"/>
  <c r="AR40" i="5" s="1"/>
  <c r="AQ20" i="5"/>
  <c r="AQ40" i="5" s="1"/>
  <c r="AP20" i="5"/>
  <c r="AP40" i="5" s="1"/>
  <c r="AO20" i="5"/>
  <c r="AO40" i="5" s="1"/>
  <c r="AN20" i="5"/>
  <c r="AN40" i="5" s="1"/>
  <c r="AM20" i="5"/>
  <c r="AM40" i="5" s="1"/>
  <c r="AL20" i="5"/>
  <c r="AL40" i="5" s="1"/>
  <c r="AK20" i="5"/>
  <c r="AK40" i="5" s="1"/>
  <c r="AJ20" i="5"/>
  <c r="AJ40" i="5" s="1"/>
  <c r="AI20" i="5"/>
  <c r="AI40" i="5" s="1"/>
  <c r="AH20" i="5"/>
  <c r="AH40" i="5" s="1"/>
  <c r="AG20" i="5"/>
  <c r="AG40" i="5" s="1"/>
  <c r="AF20" i="5"/>
  <c r="AF40" i="5" s="1"/>
  <c r="AE20" i="5"/>
  <c r="AE40" i="5" s="1"/>
  <c r="AD20" i="5"/>
  <c r="AD40" i="5" s="1"/>
  <c r="AC20" i="5"/>
  <c r="AC40" i="5" s="1"/>
  <c r="AB20" i="5"/>
  <c r="AB40" i="5" s="1"/>
  <c r="AA20" i="5"/>
  <c r="AA40" i="5" s="1"/>
  <c r="Z20" i="5"/>
  <c r="Z40" i="5" s="1"/>
  <c r="Y20" i="5"/>
  <c r="Y40" i="5" s="1"/>
  <c r="X20" i="5"/>
  <c r="X40" i="5" s="1"/>
  <c r="W20" i="5"/>
  <c r="W40" i="5" s="1"/>
  <c r="V20" i="5"/>
  <c r="V40" i="5" s="1"/>
  <c r="U20" i="5"/>
  <c r="U40" i="5" s="1"/>
  <c r="T20" i="5"/>
  <c r="T40" i="5" s="1"/>
  <c r="S20" i="5"/>
  <c r="S40" i="5" s="1"/>
  <c r="R20" i="5"/>
  <c r="R40" i="5" s="1"/>
  <c r="Q20" i="5"/>
  <c r="Q40" i="5" s="1"/>
  <c r="P20" i="5"/>
  <c r="P40" i="5" s="1"/>
  <c r="O20" i="5"/>
  <c r="O40" i="5" s="1"/>
  <c r="N20" i="5"/>
  <c r="N40" i="5" s="1"/>
  <c r="M20" i="5"/>
  <c r="M40" i="5" s="1"/>
  <c r="L20" i="5"/>
  <c r="L40" i="5" s="1"/>
  <c r="K20" i="5"/>
  <c r="K40" i="5" s="1"/>
  <c r="J20" i="5"/>
  <c r="J40" i="5" s="1"/>
  <c r="I20" i="5"/>
  <c r="I40" i="5" s="1"/>
  <c r="H20" i="5"/>
  <c r="H40" i="5" s="1"/>
  <c r="G20" i="5"/>
  <c r="G40" i="5" s="1"/>
  <c r="F20" i="5"/>
  <c r="F40" i="5" s="1"/>
  <c r="E20" i="5"/>
  <c r="E40" i="5" s="1"/>
  <c r="D20" i="5"/>
  <c r="D40" i="5" s="1"/>
  <c r="C20" i="5"/>
  <c r="C40" i="5" s="1"/>
  <c r="B20" i="5"/>
  <c r="B40" i="5" s="1"/>
  <c r="AY19" i="5"/>
  <c r="AY39" i="5" s="1"/>
  <c r="AX19" i="5"/>
  <c r="AX39" i="5" s="1"/>
  <c r="AW19" i="5"/>
  <c r="AW39" i="5" s="1"/>
  <c r="AV19" i="5"/>
  <c r="AV39" i="5" s="1"/>
  <c r="AU19" i="5"/>
  <c r="AU39" i="5" s="1"/>
  <c r="AT19" i="5"/>
  <c r="AT39" i="5" s="1"/>
  <c r="AS19" i="5"/>
  <c r="AS39" i="5" s="1"/>
  <c r="AR19" i="5"/>
  <c r="AR39" i="5" s="1"/>
  <c r="AQ19" i="5"/>
  <c r="AQ39" i="5" s="1"/>
  <c r="AP19" i="5"/>
  <c r="AP39" i="5" s="1"/>
  <c r="AO19" i="5"/>
  <c r="AO39" i="5" s="1"/>
  <c r="AN19" i="5"/>
  <c r="AN39" i="5" s="1"/>
  <c r="AM19" i="5"/>
  <c r="AM39" i="5" s="1"/>
  <c r="AL19" i="5"/>
  <c r="AL39" i="5" s="1"/>
  <c r="AK19" i="5"/>
  <c r="AK39" i="5" s="1"/>
  <c r="AJ19" i="5"/>
  <c r="AJ39" i="5" s="1"/>
  <c r="AI19" i="5"/>
  <c r="AI39" i="5" s="1"/>
  <c r="AH19" i="5"/>
  <c r="AH39" i="5" s="1"/>
  <c r="AG19" i="5"/>
  <c r="AG39" i="5" s="1"/>
  <c r="AF19" i="5"/>
  <c r="AF39" i="5" s="1"/>
  <c r="AE19" i="5"/>
  <c r="AE39" i="5" s="1"/>
  <c r="AD19" i="5"/>
  <c r="AD39" i="5" s="1"/>
  <c r="AC19" i="5"/>
  <c r="AC39" i="5" s="1"/>
  <c r="AB19" i="5"/>
  <c r="AB39" i="5" s="1"/>
  <c r="AA19" i="5"/>
  <c r="AA39" i="5" s="1"/>
  <c r="Z19" i="5"/>
  <c r="Z39" i="5" s="1"/>
  <c r="Y19" i="5"/>
  <c r="Y39" i="5" s="1"/>
  <c r="X19" i="5"/>
  <c r="X39" i="5" s="1"/>
  <c r="W19" i="5"/>
  <c r="W39" i="5" s="1"/>
  <c r="V19" i="5"/>
  <c r="V39" i="5" s="1"/>
  <c r="U19" i="5"/>
  <c r="U39" i="5" s="1"/>
  <c r="T19" i="5"/>
  <c r="T39" i="5" s="1"/>
  <c r="S19" i="5"/>
  <c r="S39" i="5" s="1"/>
  <c r="R19" i="5"/>
  <c r="R39" i="5" s="1"/>
  <c r="Q19" i="5"/>
  <c r="Q39" i="5" s="1"/>
  <c r="P19" i="5"/>
  <c r="P39" i="5" s="1"/>
  <c r="O19" i="5"/>
  <c r="O39" i="5" s="1"/>
  <c r="N19" i="5"/>
  <c r="N39" i="5" s="1"/>
  <c r="M19" i="5"/>
  <c r="M39" i="5" s="1"/>
  <c r="L19" i="5"/>
  <c r="L39" i="5" s="1"/>
  <c r="K19" i="5"/>
  <c r="K39" i="5" s="1"/>
  <c r="J19" i="5"/>
  <c r="J39" i="5" s="1"/>
  <c r="I19" i="5"/>
  <c r="I39" i="5" s="1"/>
  <c r="H19" i="5"/>
  <c r="H39" i="5" s="1"/>
  <c r="G19" i="5"/>
  <c r="G39" i="5" s="1"/>
  <c r="F19" i="5"/>
  <c r="F39" i="5" s="1"/>
  <c r="E19" i="5"/>
  <c r="E39" i="5" s="1"/>
  <c r="D19" i="5"/>
  <c r="D39" i="5" s="1"/>
  <c r="C19" i="5"/>
  <c r="C39" i="5" s="1"/>
  <c r="B19" i="5"/>
  <c r="B39" i="5" s="1"/>
  <c r="AY18" i="5"/>
  <c r="AY38" i="5" s="1"/>
  <c r="AX18" i="5"/>
  <c r="AX38" i="5" s="1"/>
  <c r="AW18" i="5"/>
  <c r="AW38" i="5" s="1"/>
  <c r="AV18" i="5"/>
  <c r="AV38" i="5" s="1"/>
  <c r="AU18" i="5"/>
  <c r="AU38" i="5" s="1"/>
  <c r="AT18" i="5"/>
  <c r="AT38" i="5" s="1"/>
  <c r="AS18" i="5"/>
  <c r="AS38" i="5" s="1"/>
  <c r="AR18" i="5"/>
  <c r="AR38" i="5" s="1"/>
  <c r="AQ18" i="5"/>
  <c r="AQ38" i="5" s="1"/>
  <c r="AP18" i="5"/>
  <c r="AP38" i="5" s="1"/>
  <c r="AO18" i="5"/>
  <c r="AO38" i="5" s="1"/>
  <c r="AN18" i="5"/>
  <c r="AN38" i="5" s="1"/>
  <c r="AM18" i="5"/>
  <c r="AM38" i="5" s="1"/>
  <c r="AL18" i="5"/>
  <c r="AL38" i="5" s="1"/>
  <c r="AK18" i="5"/>
  <c r="AK38" i="5" s="1"/>
  <c r="AJ18" i="5"/>
  <c r="AJ38" i="5" s="1"/>
  <c r="AI18" i="5"/>
  <c r="AI38" i="5" s="1"/>
  <c r="AH18" i="5"/>
  <c r="AH38" i="5" s="1"/>
  <c r="AG18" i="5"/>
  <c r="AG38" i="5" s="1"/>
  <c r="AF18" i="5"/>
  <c r="AF38" i="5" s="1"/>
  <c r="AE18" i="5"/>
  <c r="AE38" i="5" s="1"/>
  <c r="AD18" i="5"/>
  <c r="AD38" i="5" s="1"/>
  <c r="AC18" i="5"/>
  <c r="AC38" i="5" s="1"/>
  <c r="AB18" i="5"/>
  <c r="AB38" i="5" s="1"/>
  <c r="AA18" i="5"/>
  <c r="AA38" i="5" s="1"/>
  <c r="Z18" i="5"/>
  <c r="Z38" i="5" s="1"/>
  <c r="Y18" i="5"/>
  <c r="Y38" i="5" s="1"/>
  <c r="X18" i="5"/>
  <c r="X38" i="5" s="1"/>
  <c r="W18" i="5"/>
  <c r="W38" i="5" s="1"/>
  <c r="V18" i="5"/>
  <c r="V38" i="5" s="1"/>
  <c r="U18" i="5"/>
  <c r="U38" i="5" s="1"/>
  <c r="T18" i="5"/>
  <c r="T38" i="5" s="1"/>
  <c r="S18" i="5"/>
  <c r="S38" i="5" s="1"/>
  <c r="R18" i="5"/>
  <c r="R38" i="5" s="1"/>
  <c r="Q18" i="5"/>
  <c r="Q38" i="5" s="1"/>
  <c r="P18" i="5"/>
  <c r="P38" i="5" s="1"/>
  <c r="O18" i="5"/>
  <c r="O38" i="5" s="1"/>
  <c r="N18" i="5"/>
  <c r="N38" i="5" s="1"/>
  <c r="M18" i="5"/>
  <c r="M38" i="5" s="1"/>
  <c r="L18" i="5"/>
  <c r="L38" i="5" s="1"/>
  <c r="L47" i="5" s="1"/>
  <c r="K18" i="5"/>
  <c r="K38" i="5" s="1"/>
  <c r="J18" i="5"/>
  <c r="J38" i="5" s="1"/>
  <c r="I18" i="5"/>
  <c r="I38" i="5" s="1"/>
  <c r="H18" i="5"/>
  <c r="H38" i="5" s="1"/>
  <c r="G18" i="5"/>
  <c r="G38" i="5" s="1"/>
  <c r="F18" i="5"/>
  <c r="F38" i="5" s="1"/>
  <c r="E18" i="5"/>
  <c r="E38" i="5" s="1"/>
  <c r="D18" i="5"/>
  <c r="D38" i="5" s="1"/>
  <c r="C18" i="5"/>
  <c r="C38" i="5" s="1"/>
  <c r="B18" i="5"/>
  <c r="B38" i="5" s="1"/>
  <c r="AY17" i="5"/>
  <c r="AY37" i="5" s="1"/>
  <c r="AX17" i="5"/>
  <c r="AX37" i="5" s="1"/>
  <c r="AW17" i="5"/>
  <c r="AW37" i="5" s="1"/>
  <c r="AV17" i="5"/>
  <c r="AV37" i="5" s="1"/>
  <c r="AU17" i="5"/>
  <c r="AU37" i="5" s="1"/>
  <c r="AT17" i="5"/>
  <c r="AT37" i="5" s="1"/>
  <c r="AS17" i="5"/>
  <c r="AS37" i="5" s="1"/>
  <c r="AR17" i="5"/>
  <c r="AR37" i="5" s="1"/>
  <c r="AQ17" i="5"/>
  <c r="AQ37" i="5" s="1"/>
  <c r="AP17" i="5"/>
  <c r="AP37" i="5" s="1"/>
  <c r="AO17" i="5"/>
  <c r="AO37" i="5" s="1"/>
  <c r="AN17" i="5"/>
  <c r="AN37" i="5" s="1"/>
  <c r="AM17" i="5"/>
  <c r="AM37" i="5" s="1"/>
  <c r="AL17" i="5"/>
  <c r="AL37" i="5" s="1"/>
  <c r="AK17" i="5"/>
  <c r="AK37" i="5" s="1"/>
  <c r="AJ17" i="5"/>
  <c r="AJ37" i="5" s="1"/>
  <c r="AI17" i="5"/>
  <c r="AI37" i="5" s="1"/>
  <c r="AH17" i="5"/>
  <c r="AH37" i="5" s="1"/>
  <c r="AG17" i="5"/>
  <c r="AG37" i="5" s="1"/>
  <c r="AF17" i="5"/>
  <c r="AF37" i="5" s="1"/>
  <c r="AE17" i="5"/>
  <c r="AE37" i="5" s="1"/>
  <c r="AD17" i="5"/>
  <c r="AD37" i="5" s="1"/>
  <c r="AC17" i="5"/>
  <c r="AC37" i="5" s="1"/>
  <c r="AB17" i="5"/>
  <c r="AB37" i="5" s="1"/>
  <c r="AA17" i="5"/>
  <c r="AA37" i="5" s="1"/>
  <c r="Z17" i="5"/>
  <c r="Z37" i="5" s="1"/>
  <c r="Y17" i="5"/>
  <c r="Y37" i="5" s="1"/>
  <c r="X17" i="5"/>
  <c r="X37" i="5" s="1"/>
  <c r="W17" i="5"/>
  <c r="W37" i="5" s="1"/>
  <c r="V17" i="5"/>
  <c r="V37" i="5" s="1"/>
  <c r="U17" i="5"/>
  <c r="U37" i="5" s="1"/>
  <c r="T17" i="5"/>
  <c r="T37" i="5" s="1"/>
  <c r="S17" i="5"/>
  <c r="S37" i="5" s="1"/>
  <c r="R17" i="5"/>
  <c r="R37" i="5" s="1"/>
  <c r="Q17" i="5"/>
  <c r="Q37" i="5" s="1"/>
  <c r="P17" i="5"/>
  <c r="P37" i="5" s="1"/>
  <c r="O17" i="5"/>
  <c r="O37" i="5" s="1"/>
  <c r="N17" i="5"/>
  <c r="N37" i="5" s="1"/>
  <c r="M17" i="5"/>
  <c r="M37" i="5" s="1"/>
  <c r="L17" i="5"/>
  <c r="L37" i="5" s="1"/>
  <c r="K17" i="5"/>
  <c r="K37" i="5" s="1"/>
  <c r="J17" i="5"/>
  <c r="J37" i="5" s="1"/>
  <c r="I17" i="5"/>
  <c r="I37" i="5" s="1"/>
  <c r="H17" i="5"/>
  <c r="H37" i="5" s="1"/>
  <c r="G17" i="5"/>
  <c r="G37" i="5" s="1"/>
  <c r="F17" i="5"/>
  <c r="F37" i="5" s="1"/>
  <c r="E17" i="5"/>
  <c r="E37" i="5" s="1"/>
  <c r="D17" i="5"/>
  <c r="D37" i="5" s="1"/>
  <c r="C17" i="5"/>
  <c r="C37" i="5" s="1"/>
  <c r="B17" i="5"/>
  <c r="B37" i="5" s="1"/>
  <c r="AY16" i="5"/>
  <c r="AY36" i="5" s="1"/>
  <c r="AX16" i="5"/>
  <c r="AX36" i="5" s="1"/>
  <c r="AW16" i="5"/>
  <c r="AW36" i="5" s="1"/>
  <c r="AV16" i="5"/>
  <c r="AV36" i="5" s="1"/>
  <c r="AU16" i="5"/>
  <c r="AU36" i="5" s="1"/>
  <c r="AT16" i="5"/>
  <c r="AT36" i="5" s="1"/>
  <c r="AS16" i="5"/>
  <c r="AS36" i="5" s="1"/>
  <c r="AR16" i="5"/>
  <c r="AR36" i="5" s="1"/>
  <c r="AQ16" i="5"/>
  <c r="AQ36" i="5" s="1"/>
  <c r="AP16" i="5"/>
  <c r="AP36" i="5" s="1"/>
  <c r="AO16" i="5"/>
  <c r="AO36" i="5" s="1"/>
  <c r="AN16" i="5"/>
  <c r="AN36" i="5" s="1"/>
  <c r="AM16" i="5"/>
  <c r="AM36" i="5" s="1"/>
  <c r="AL16" i="5"/>
  <c r="AL36" i="5" s="1"/>
  <c r="AK16" i="5"/>
  <c r="AK36" i="5" s="1"/>
  <c r="AJ16" i="5"/>
  <c r="AJ36" i="5" s="1"/>
  <c r="AI16" i="5"/>
  <c r="AI36" i="5" s="1"/>
  <c r="AH16" i="5"/>
  <c r="AH36" i="5" s="1"/>
  <c r="AG16" i="5"/>
  <c r="AG36" i="5" s="1"/>
  <c r="AF16" i="5"/>
  <c r="AF36" i="5" s="1"/>
  <c r="AE16" i="5"/>
  <c r="AE36" i="5" s="1"/>
  <c r="AD16" i="5"/>
  <c r="AD36" i="5" s="1"/>
  <c r="AC16" i="5"/>
  <c r="AC36" i="5" s="1"/>
  <c r="AB16" i="5"/>
  <c r="AB36" i="5" s="1"/>
  <c r="AA16" i="5"/>
  <c r="AA36" i="5" s="1"/>
  <c r="Z16" i="5"/>
  <c r="Z36" i="5" s="1"/>
  <c r="Y16" i="5"/>
  <c r="Y36" i="5" s="1"/>
  <c r="X16" i="5"/>
  <c r="X36" i="5" s="1"/>
  <c r="W16" i="5"/>
  <c r="W36" i="5" s="1"/>
  <c r="V16" i="5"/>
  <c r="V36" i="5" s="1"/>
  <c r="U16" i="5"/>
  <c r="U36" i="5" s="1"/>
  <c r="T16" i="5"/>
  <c r="T36" i="5" s="1"/>
  <c r="S16" i="5"/>
  <c r="S36" i="5" s="1"/>
  <c r="R16" i="5"/>
  <c r="R36" i="5" s="1"/>
  <c r="Q16" i="5"/>
  <c r="Q36" i="5" s="1"/>
  <c r="P16" i="5"/>
  <c r="P36" i="5" s="1"/>
  <c r="P46" i="5" s="1"/>
  <c r="O16" i="5"/>
  <c r="O36" i="5" s="1"/>
  <c r="N16" i="5"/>
  <c r="N36" i="5" s="1"/>
  <c r="M16" i="5"/>
  <c r="M36" i="5" s="1"/>
  <c r="L16" i="5"/>
  <c r="L36" i="5" s="1"/>
  <c r="K16" i="5"/>
  <c r="K36" i="5" s="1"/>
  <c r="J16" i="5"/>
  <c r="J36" i="5" s="1"/>
  <c r="I16" i="5"/>
  <c r="I36" i="5" s="1"/>
  <c r="H16" i="5"/>
  <c r="H36" i="5" s="1"/>
  <c r="H46" i="5" s="1"/>
  <c r="G16" i="5"/>
  <c r="G36" i="5" s="1"/>
  <c r="F16" i="5"/>
  <c r="F36" i="5" s="1"/>
  <c r="E16" i="5"/>
  <c r="E36" i="5" s="1"/>
  <c r="D16" i="5"/>
  <c r="D36" i="5" s="1"/>
  <c r="C16" i="5"/>
  <c r="C36" i="5" s="1"/>
  <c r="C2" i="5"/>
  <c r="D2" i="5" s="1"/>
  <c r="B1" i="5"/>
  <c r="T54" i="4"/>
  <c r="S54" i="4"/>
  <c r="R54" i="4"/>
  <c r="Q25" i="4"/>
  <c r="Q51" i="4" s="1"/>
  <c r="P25" i="4"/>
  <c r="P51" i="4" s="1"/>
  <c r="O25" i="4"/>
  <c r="O51" i="4" s="1"/>
  <c r="N25" i="4"/>
  <c r="N51" i="4" s="1"/>
  <c r="M25" i="4"/>
  <c r="M51" i="4" s="1"/>
  <c r="L25" i="4"/>
  <c r="L51" i="4" s="1"/>
  <c r="K25" i="4"/>
  <c r="K51" i="4" s="1"/>
  <c r="J25" i="4"/>
  <c r="J51" i="4" s="1"/>
  <c r="I25" i="4"/>
  <c r="I51" i="4" s="1"/>
  <c r="H25" i="4"/>
  <c r="H51" i="4" s="1"/>
  <c r="G25" i="4"/>
  <c r="G51" i="4" s="1"/>
  <c r="F25" i="4"/>
  <c r="F51" i="4" s="1"/>
  <c r="E25" i="4"/>
  <c r="E51" i="4" s="1"/>
  <c r="D25" i="4"/>
  <c r="D51" i="4" s="1"/>
  <c r="C25" i="4"/>
  <c r="C51" i="4" s="1"/>
  <c r="B25" i="4"/>
  <c r="B51" i="4" s="1"/>
  <c r="Q24" i="4"/>
  <c r="Q50" i="4" s="1"/>
  <c r="P24" i="4"/>
  <c r="P50" i="4" s="1"/>
  <c r="O24" i="4"/>
  <c r="O50" i="4" s="1"/>
  <c r="N24" i="4"/>
  <c r="N50" i="4" s="1"/>
  <c r="M24" i="4"/>
  <c r="M50" i="4" s="1"/>
  <c r="L24" i="4"/>
  <c r="L50" i="4" s="1"/>
  <c r="K24" i="4"/>
  <c r="K50" i="4" s="1"/>
  <c r="J24" i="4"/>
  <c r="J50" i="4" s="1"/>
  <c r="I24" i="4"/>
  <c r="I50" i="4" s="1"/>
  <c r="H24" i="4"/>
  <c r="H50" i="4" s="1"/>
  <c r="G24" i="4"/>
  <c r="G50" i="4" s="1"/>
  <c r="F24" i="4"/>
  <c r="F50" i="4" s="1"/>
  <c r="E24" i="4"/>
  <c r="E50" i="4" s="1"/>
  <c r="D24" i="4"/>
  <c r="D50" i="4" s="1"/>
  <c r="C24" i="4"/>
  <c r="C50" i="4" s="1"/>
  <c r="B24" i="4"/>
  <c r="B50" i="4" s="1"/>
  <c r="Q23" i="4"/>
  <c r="Q49" i="4" s="1"/>
  <c r="P23" i="4"/>
  <c r="P49" i="4" s="1"/>
  <c r="O23" i="4"/>
  <c r="O49" i="4" s="1"/>
  <c r="N23" i="4"/>
  <c r="N49" i="4" s="1"/>
  <c r="M23" i="4"/>
  <c r="M49" i="4" s="1"/>
  <c r="L23" i="4"/>
  <c r="L49" i="4" s="1"/>
  <c r="K23" i="4"/>
  <c r="K49" i="4" s="1"/>
  <c r="J23" i="4"/>
  <c r="J49" i="4" s="1"/>
  <c r="I23" i="4"/>
  <c r="I49" i="4" s="1"/>
  <c r="H23" i="4"/>
  <c r="H49" i="4" s="1"/>
  <c r="G23" i="4"/>
  <c r="G49" i="4" s="1"/>
  <c r="F23" i="4"/>
  <c r="F49" i="4" s="1"/>
  <c r="E23" i="4"/>
  <c r="E49" i="4" s="1"/>
  <c r="D23" i="4"/>
  <c r="D49" i="4" s="1"/>
  <c r="C23" i="4"/>
  <c r="C49" i="4" s="1"/>
  <c r="B23" i="4"/>
  <c r="B49" i="4" s="1"/>
  <c r="Q22" i="4"/>
  <c r="Q48" i="4" s="1"/>
  <c r="P22" i="4"/>
  <c r="P48" i="4" s="1"/>
  <c r="O22" i="4"/>
  <c r="O48" i="4" s="1"/>
  <c r="N22" i="4"/>
  <c r="N48" i="4" s="1"/>
  <c r="N63" i="4" s="1"/>
  <c r="M22" i="4"/>
  <c r="M48" i="4" s="1"/>
  <c r="M63" i="4" s="1"/>
  <c r="L22" i="4"/>
  <c r="L48" i="4" s="1"/>
  <c r="K22" i="4"/>
  <c r="K48" i="4" s="1"/>
  <c r="J22" i="4"/>
  <c r="J48" i="4" s="1"/>
  <c r="I22" i="4"/>
  <c r="I48" i="4" s="1"/>
  <c r="H22" i="4"/>
  <c r="H48" i="4" s="1"/>
  <c r="G22" i="4"/>
  <c r="G48" i="4" s="1"/>
  <c r="F22" i="4"/>
  <c r="F48" i="4" s="1"/>
  <c r="E22" i="4"/>
  <c r="E48" i="4" s="1"/>
  <c r="D22" i="4"/>
  <c r="D48" i="4" s="1"/>
  <c r="C22" i="4"/>
  <c r="C48" i="4" s="1"/>
  <c r="B22" i="4"/>
  <c r="B48" i="4" s="1"/>
  <c r="Q21" i="4"/>
  <c r="Q47" i="4" s="1"/>
  <c r="P21" i="4"/>
  <c r="P47" i="4" s="1"/>
  <c r="O21" i="4"/>
  <c r="O47" i="4" s="1"/>
  <c r="N21" i="4"/>
  <c r="N47" i="4" s="1"/>
  <c r="M21" i="4"/>
  <c r="M47" i="4" s="1"/>
  <c r="L21" i="4"/>
  <c r="L47" i="4" s="1"/>
  <c r="K21" i="4"/>
  <c r="K47" i="4" s="1"/>
  <c r="J21" i="4"/>
  <c r="J47" i="4" s="1"/>
  <c r="I21" i="4"/>
  <c r="I47" i="4" s="1"/>
  <c r="H21" i="4"/>
  <c r="H47" i="4" s="1"/>
  <c r="G21" i="4"/>
  <c r="G47" i="4" s="1"/>
  <c r="F21" i="4"/>
  <c r="F47" i="4" s="1"/>
  <c r="E21" i="4"/>
  <c r="E47" i="4" s="1"/>
  <c r="D21" i="4"/>
  <c r="D47" i="4" s="1"/>
  <c r="C21" i="4"/>
  <c r="C47" i="4" s="1"/>
  <c r="B21" i="4"/>
  <c r="B47" i="4" s="1"/>
  <c r="Q20" i="4"/>
  <c r="Q46" i="4" s="1"/>
  <c r="P20" i="4"/>
  <c r="P46" i="4" s="1"/>
  <c r="O20" i="4"/>
  <c r="O46" i="4" s="1"/>
  <c r="N20" i="4"/>
  <c r="N46" i="4" s="1"/>
  <c r="N71" i="4" s="1"/>
  <c r="M20" i="4"/>
  <c r="M46" i="4" s="1"/>
  <c r="L20" i="4"/>
  <c r="L46" i="4" s="1"/>
  <c r="K20" i="4"/>
  <c r="K46" i="4" s="1"/>
  <c r="J20" i="4"/>
  <c r="J46" i="4" s="1"/>
  <c r="I20" i="4"/>
  <c r="I46" i="4" s="1"/>
  <c r="H20" i="4"/>
  <c r="H46" i="4" s="1"/>
  <c r="G20" i="4"/>
  <c r="G46" i="4" s="1"/>
  <c r="F20" i="4"/>
  <c r="F46" i="4" s="1"/>
  <c r="F71" i="4" s="1"/>
  <c r="E20" i="4"/>
  <c r="E46" i="4" s="1"/>
  <c r="D20" i="4"/>
  <c r="D46" i="4" s="1"/>
  <c r="C20" i="4"/>
  <c r="C46" i="4" s="1"/>
  <c r="B20" i="4"/>
  <c r="B46" i="4" s="1"/>
  <c r="Q19" i="4"/>
  <c r="Q45" i="4" s="1"/>
  <c r="P19" i="4"/>
  <c r="P45" i="4" s="1"/>
  <c r="O19" i="4"/>
  <c r="O45" i="4" s="1"/>
  <c r="N19" i="4"/>
  <c r="N45" i="4" s="1"/>
  <c r="M19" i="4"/>
  <c r="M45" i="4" s="1"/>
  <c r="L19" i="4"/>
  <c r="L45" i="4" s="1"/>
  <c r="K19" i="4"/>
  <c r="K45" i="4" s="1"/>
  <c r="J19" i="4"/>
  <c r="J45" i="4" s="1"/>
  <c r="I19" i="4"/>
  <c r="I45" i="4" s="1"/>
  <c r="H19" i="4"/>
  <c r="H45" i="4" s="1"/>
  <c r="G19" i="4"/>
  <c r="G45" i="4" s="1"/>
  <c r="F19" i="4"/>
  <c r="F45" i="4" s="1"/>
  <c r="E19" i="4"/>
  <c r="E45" i="4" s="1"/>
  <c r="D19" i="4"/>
  <c r="D45" i="4" s="1"/>
  <c r="C19" i="4"/>
  <c r="C45" i="4" s="1"/>
  <c r="B19" i="4"/>
  <c r="B45" i="4" s="1"/>
  <c r="Q18" i="4"/>
  <c r="Q44" i="4" s="1"/>
  <c r="P18" i="4"/>
  <c r="P44" i="4" s="1"/>
  <c r="O18" i="4"/>
  <c r="O44" i="4" s="1"/>
  <c r="N18" i="4"/>
  <c r="N44" i="4" s="1"/>
  <c r="M18" i="4"/>
  <c r="M44" i="4" s="1"/>
  <c r="M57" i="4" s="1"/>
  <c r="L18" i="4"/>
  <c r="L44" i="4" s="1"/>
  <c r="L57" i="4" s="1"/>
  <c r="K18" i="4"/>
  <c r="K44" i="4" s="1"/>
  <c r="J18" i="4"/>
  <c r="J44" i="4" s="1"/>
  <c r="J57" i="4" s="1"/>
  <c r="I18" i="4"/>
  <c r="I44" i="4" s="1"/>
  <c r="H18" i="4"/>
  <c r="H44" i="4" s="1"/>
  <c r="G18" i="4"/>
  <c r="G44" i="4" s="1"/>
  <c r="F18" i="4"/>
  <c r="F44" i="4" s="1"/>
  <c r="E18" i="4"/>
  <c r="E44" i="4" s="1"/>
  <c r="D18" i="4"/>
  <c r="D44" i="4" s="1"/>
  <c r="D57" i="4" s="1"/>
  <c r="C18" i="4"/>
  <c r="C44" i="4" s="1"/>
  <c r="C57" i="4" s="1"/>
  <c r="B18" i="4"/>
  <c r="B44" i="4" s="1"/>
  <c r="Q17" i="4"/>
  <c r="Q43" i="4" s="1"/>
  <c r="P17" i="4"/>
  <c r="P43" i="4" s="1"/>
  <c r="O17" i="4"/>
  <c r="O43" i="4" s="1"/>
  <c r="N17" i="4"/>
  <c r="N43" i="4" s="1"/>
  <c r="M17" i="4"/>
  <c r="M43" i="4" s="1"/>
  <c r="M69" i="4" s="1"/>
  <c r="L17" i="4"/>
  <c r="L43" i="4" s="1"/>
  <c r="K17" i="4"/>
  <c r="K43" i="4" s="1"/>
  <c r="K69" i="4" s="1"/>
  <c r="J17" i="4"/>
  <c r="J43" i="4" s="1"/>
  <c r="I17" i="4"/>
  <c r="I43" i="4" s="1"/>
  <c r="H17" i="4"/>
  <c r="H43" i="4" s="1"/>
  <c r="G17" i="4"/>
  <c r="G43" i="4" s="1"/>
  <c r="F17" i="4"/>
  <c r="F43" i="4" s="1"/>
  <c r="F69" i="4" s="1"/>
  <c r="E17" i="4"/>
  <c r="E43" i="4" s="1"/>
  <c r="E69" i="4" s="1"/>
  <c r="D17" i="4"/>
  <c r="D43" i="4" s="1"/>
  <c r="C17" i="4"/>
  <c r="C43" i="4" s="1"/>
  <c r="C69" i="4" s="1"/>
  <c r="B17" i="4"/>
  <c r="B43" i="4" s="1"/>
  <c r="Q16" i="4"/>
  <c r="Q42" i="4" s="1"/>
  <c r="P16" i="4"/>
  <c r="P42" i="4" s="1"/>
  <c r="O16" i="4"/>
  <c r="O42" i="4" s="1"/>
  <c r="N16" i="4"/>
  <c r="N42" i="4" s="1"/>
  <c r="M16" i="4"/>
  <c r="M42" i="4" s="1"/>
  <c r="L16" i="4"/>
  <c r="L42" i="4" s="1"/>
  <c r="K16" i="4"/>
  <c r="K42" i="4" s="1"/>
  <c r="J16" i="4"/>
  <c r="J42" i="4" s="1"/>
  <c r="I16" i="4"/>
  <c r="I42" i="4" s="1"/>
  <c r="H16" i="4"/>
  <c r="H42" i="4" s="1"/>
  <c r="G16" i="4"/>
  <c r="G42" i="4" s="1"/>
  <c r="F16" i="4"/>
  <c r="F42" i="4" s="1"/>
  <c r="E16" i="4"/>
  <c r="E42" i="4" s="1"/>
  <c r="D16" i="4"/>
  <c r="D42" i="4" s="1"/>
  <c r="C16" i="4"/>
  <c r="C42" i="4" s="1"/>
  <c r="B16" i="4"/>
  <c r="B42" i="4" s="1"/>
  <c r="Q15" i="4"/>
  <c r="Q41" i="4" s="1"/>
  <c r="P15" i="4"/>
  <c r="P41" i="4" s="1"/>
  <c r="O15" i="4"/>
  <c r="O41" i="4" s="1"/>
  <c r="N15" i="4"/>
  <c r="N41" i="4" s="1"/>
  <c r="M15" i="4"/>
  <c r="M41" i="4" s="1"/>
  <c r="L15" i="4"/>
  <c r="L41" i="4" s="1"/>
  <c r="K15" i="4"/>
  <c r="K41" i="4" s="1"/>
  <c r="J15" i="4"/>
  <c r="J41" i="4" s="1"/>
  <c r="I15" i="4"/>
  <c r="I41" i="4" s="1"/>
  <c r="H15" i="4"/>
  <c r="H41" i="4" s="1"/>
  <c r="G15" i="4"/>
  <c r="G41" i="4" s="1"/>
  <c r="F15" i="4"/>
  <c r="F41" i="4" s="1"/>
  <c r="E15" i="4"/>
  <c r="E41" i="4" s="1"/>
  <c r="D15" i="4"/>
  <c r="D41" i="4" s="1"/>
  <c r="C15" i="4"/>
  <c r="C41" i="4" s="1"/>
  <c r="B15" i="4"/>
  <c r="B41" i="4" s="1"/>
  <c r="R24" i="3"/>
  <c r="R48" i="3" s="1"/>
  <c r="Q24" i="3"/>
  <c r="Q48" i="3" s="1"/>
  <c r="P24" i="3"/>
  <c r="P48" i="3" s="1"/>
  <c r="O24" i="3"/>
  <c r="O48" i="3" s="1"/>
  <c r="N24" i="3"/>
  <c r="N48" i="3" s="1"/>
  <c r="M24" i="3"/>
  <c r="M48" i="3" s="1"/>
  <c r="L24" i="3"/>
  <c r="L48" i="3" s="1"/>
  <c r="K24" i="3"/>
  <c r="K48" i="3" s="1"/>
  <c r="J24" i="3"/>
  <c r="J48" i="3" s="1"/>
  <c r="I24" i="3"/>
  <c r="I48" i="3" s="1"/>
  <c r="H24" i="3"/>
  <c r="H48" i="3" s="1"/>
  <c r="G24" i="3"/>
  <c r="G48" i="3" s="1"/>
  <c r="F24" i="3"/>
  <c r="F48" i="3" s="1"/>
  <c r="E24" i="3"/>
  <c r="E48" i="3" s="1"/>
  <c r="D24" i="3"/>
  <c r="D48" i="3" s="1"/>
  <c r="C24" i="3"/>
  <c r="C48" i="3" s="1"/>
  <c r="R23" i="3"/>
  <c r="R47" i="3" s="1"/>
  <c r="Q23" i="3"/>
  <c r="Q47" i="3" s="1"/>
  <c r="Q87" i="3" s="1"/>
  <c r="P23" i="3"/>
  <c r="P47" i="3" s="1"/>
  <c r="P87" i="3" s="1"/>
  <c r="O23" i="3"/>
  <c r="O47" i="3" s="1"/>
  <c r="O75" i="3" s="1"/>
  <c r="N23" i="3"/>
  <c r="N47" i="3" s="1"/>
  <c r="M23" i="3"/>
  <c r="M47" i="3" s="1"/>
  <c r="L23" i="3"/>
  <c r="L47" i="3" s="1"/>
  <c r="K23" i="3"/>
  <c r="K47" i="3" s="1"/>
  <c r="J23" i="3"/>
  <c r="J47" i="3" s="1"/>
  <c r="I23" i="3"/>
  <c r="I47" i="3" s="1"/>
  <c r="H23" i="3"/>
  <c r="H47" i="3" s="1"/>
  <c r="G23" i="3"/>
  <c r="G47" i="3" s="1"/>
  <c r="F23" i="3"/>
  <c r="F47" i="3" s="1"/>
  <c r="E23" i="3"/>
  <c r="E47" i="3" s="1"/>
  <c r="D23" i="3"/>
  <c r="D47" i="3" s="1"/>
  <c r="D87" i="3" s="1"/>
  <c r="C23" i="3"/>
  <c r="C47" i="3" s="1"/>
  <c r="R22" i="3"/>
  <c r="R46" i="3" s="1"/>
  <c r="Q22" i="3"/>
  <c r="Q46" i="3" s="1"/>
  <c r="P22" i="3"/>
  <c r="P46" i="3" s="1"/>
  <c r="O22" i="3"/>
  <c r="O46" i="3" s="1"/>
  <c r="N22" i="3"/>
  <c r="N46" i="3" s="1"/>
  <c r="M22" i="3"/>
  <c r="M46" i="3" s="1"/>
  <c r="L22" i="3"/>
  <c r="L46" i="3" s="1"/>
  <c r="K22" i="3"/>
  <c r="K46" i="3" s="1"/>
  <c r="J22" i="3"/>
  <c r="J46" i="3" s="1"/>
  <c r="I22" i="3"/>
  <c r="I46" i="3" s="1"/>
  <c r="H22" i="3"/>
  <c r="H46" i="3" s="1"/>
  <c r="G22" i="3"/>
  <c r="G46" i="3" s="1"/>
  <c r="F22" i="3"/>
  <c r="F46" i="3" s="1"/>
  <c r="E22" i="3"/>
  <c r="E46" i="3" s="1"/>
  <c r="D22" i="3"/>
  <c r="D46" i="3" s="1"/>
  <c r="C22" i="3"/>
  <c r="C46" i="3" s="1"/>
  <c r="R21" i="3"/>
  <c r="R45" i="3" s="1"/>
  <c r="R85" i="3" s="1"/>
  <c r="Q21" i="3"/>
  <c r="Q45" i="3" s="1"/>
  <c r="Q85" i="3" s="1"/>
  <c r="P21" i="3"/>
  <c r="P45" i="3" s="1"/>
  <c r="O21" i="3"/>
  <c r="O45" i="3" s="1"/>
  <c r="N21" i="3"/>
  <c r="N45" i="3" s="1"/>
  <c r="M21" i="3"/>
  <c r="M45" i="3" s="1"/>
  <c r="L21" i="3"/>
  <c r="L45" i="3" s="1"/>
  <c r="K21" i="3"/>
  <c r="K45" i="3" s="1"/>
  <c r="J21" i="3"/>
  <c r="J45" i="3" s="1"/>
  <c r="J85" i="3" s="1"/>
  <c r="I21" i="3"/>
  <c r="I45" i="3" s="1"/>
  <c r="I85" i="3" s="1"/>
  <c r="H21" i="3"/>
  <c r="H45" i="3" s="1"/>
  <c r="G21" i="3"/>
  <c r="G45" i="3" s="1"/>
  <c r="F21" i="3"/>
  <c r="F45" i="3" s="1"/>
  <c r="E21" i="3"/>
  <c r="E45" i="3" s="1"/>
  <c r="D21" i="3"/>
  <c r="D45" i="3" s="1"/>
  <c r="C21" i="3"/>
  <c r="C45" i="3" s="1"/>
  <c r="R20" i="3"/>
  <c r="R44" i="3" s="1"/>
  <c r="Q20" i="3"/>
  <c r="Q44" i="3" s="1"/>
  <c r="P20" i="3"/>
  <c r="P44" i="3" s="1"/>
  <c r="O20" i="3"/>
  <c r="O44" i="3" s="1"/>
  <c r="N20" i="3"/>
  <c r="N44" i="3" s="1"/>
  <c r="M20" i="3"/>
  <c r="M44" i="3" s="1"/>
  <c r="L20" i="3"/>
  <c r="L44" i="3" s="1"/>
  <c r="K20" i="3"/>
  <c r="K44" i="3" s="1"/>
  <c r="J20" i="3"/>
  <c r="J44" i="3" s="1"/>
  <c r="I20" i="3"/>
  <c r="I44" i="3" s="1"/>
  <c r="H20" i="3"/>
  <c r="H44" i="3" s="1"/>
  <c r="G20" i="3"/>
  <c r="G44" i="3" s="1"/>
  <c r="F20" i="3"/>
  <c r="F44" i="3" s="1"/>
  <c r="E20" i="3"/>
  <c r="E44" i="3" s="1"/>
  <c r="D20" i="3"/>
  <c r="D44" i="3" s="1"/>
  <c r="C20" i="3"/>
  <c r="C44" i="3" s="1"/>
  <c r="R19" i="3"/>
  <c r="R43" i="3" s="1"/>
  <c r="Q19" i="3"/>
  <c r="Q43" i="3" s="1"/>
  <c r="P19" i="3"/>
  <c r="P43" i="3" s="1"/>
  <c r="O19" i="3"/>
  <c r="O43" i="3" s="1"/>
  <c r="N19" i="3"/>
  <c r="N43" i="3" s="1"/>
  <c r="M19" i="3"/>
  <c r="M43" i="3" s="1"/>
  <c r="L19" i="3"/>
  <c r="L43" i="3" s="1"/>
  <c r="K19" i="3"/>
  <c r="K43" i="3" s="1"/>
  <c r="J19" i="3"/>
  <c r="J43" i="3" s="1"/>
  <c r="I19" i="3"/>
  <c r="I43" i="3" s="1"/>
  <c r="H19" i="3"/>
  <c r="H43" i="3" s="1"/>
  <c r="G19" i="3"/>
  <c r="G43" i="3" s="1"/>
  <c r="G69" i="3" s="1"/>
  <c r="F19" i="3"/>
  <c r="F43" i="3" s="1"/>
  <c r="F83" i="3" s="1"/>
  <c r="E19" i="3"/>
  <c r="E43" i="3" s="1"/>
  <c r="D19" i="3"/>
  <c r="D43" i="3" s="1"/>
  <c r="C19" i="3"/>
  <c r="C43" i="3" s="1"/>
  <c r="R18" i="3"/>
  <c r="R42" i="3" s="1"/>
  <c r="Q18" i="3"/>
  <c r="Q42" i="3" s="1"/>
  <c r="P18" i="3"/>
  <c r="P42" i="3" s="1"/>
  <c r="O18" i="3"/>
  <c r="O42" i="3" s="1"/>
  <c r="N18" i="3"/>
  <c r="N42" i="3" s="1"/>
  <c r="M18" i="3"/>
  <c r="M42" i="3" s="1"/>
  <c r="L18" i="3"/>
  <c r="L42" i="3" s="1"/>
  <c r="K18" i="3"/>
  <c r="K42" i="3" s="1"/>
  <c r="J18" i="3"/>
  <c r="J42" i="3" s="1"/>
  <c r="I18" i="3"/>
  <c r="I42" i="3" s="1"/>
  <c r="H18" i="3"/>
  <c r="H42" i="3" s="1"/>
  <c r="G18" i="3"/>
  <c r="G42" i="3" s="1"/>
  <c r="F18" i="3"/>
  <c r="F42" i="3" s="1"/>
  <c r="E18" i="3"/>
  <c r="E42" i="3" s="1"/>
  <c r="D18" i="3"/>
  <c r="D42" i="3" s="1"/>
  <c r="C18" i="3"/>
  <c r="C42" i="3" s="1"/>
  <c r="R17" i="3"/>
  <c r="R41" i="3" s="1"/>
  <c r="Q17" i="3"/>
  <c r="Q41" i="3" s="1"/>
  <c r="P17" i="3"/>
  <c r="P41" i="3" s="1"/>
  <c r="O17" i="3"/>
  <c r="O41" i="3" s="1"/>
  <c r="N17" i="3"/>
  <c r="N41" i="3" s="1"/>
  <c r="M17" i="3"/>
  <c r="M41" i="3" s="1"/>
  <c r="L17" i="3"/>
  <c r="L41" i="3" s="1"/>
  <c r="K17" i="3"/>
  <c r="K41" i="3" s="1"/>
  <c r="J17" i="3"/>
  <c r="J41" i="3" s="1"/>
  <c r="I17" i="3"/>
  <c r="I41" i="3" s="1"/>
  <c r="H17" i="3"/>
  <c r="H41" i="3" s="1"/>
  <c r="G17" i="3"/>
  <c r="G41" i="3" s="1"/>
  <c r="F17" i="3"/>
  <c r="F41" i="3" s="1"/>
  <c r="E17" i="3"/>
  <c r="E41" i="3" s="1"/>
  <c r="D17" i="3"/>
  <c r="D41" i="3" s="1"/>
  <c r="C17" i="3"/>
  <c r="C41" i="3" s="1"/>
  <c r="R16" i="3"/>
  <c r="R40" i="3" s="1"/>
  <c r="Q16" i="3"/>
  <c r="Q40" i="3" s="1"/>
  <c r="P16" i="3"/>
  <c r="P40" i="3" s="1"/>
  <c r="O16" i="3"/>
  <c r="O40" i="3" s="1"/>
  <c r="N16" i="3"/>
  <c r="N40" i="3" s="1"/>
  <c r="M16" i="3"/>
  <c r="M40" i="3" s="1"/>
  <c r="L16" i="3"/>
  <c r="L40" i="3" s="1"/>
  <c r="K16" i="3"/>
  <c r="K40" i="3" s="1"/>
  <c r="J16" i="3"/>
  <c r="J40" i="3" s="1"/>
  <c r="I16" i="3"/>
  <c r="I40" i="3" s="1"/>
  <c r="I52" i="3" s="1"/>
  <c r="H16" i="3"/>
  <c r="H40" i="3" s="1"/>
  <c r="G16" i="3"/>
  <c r="G40" i="3" s="1"/>
  <c r="F16" i="3"/>
  <c r="F40" i="3" s="1"/>
  <c r="E16" i="3"/>
  <c r="E40" i="3" s="1"/>
  <c r="D16" i="3"/>
  <c r="D40" i="3" s="1"/>
  <c r="C16" i="3"/>
  <c r="C40" i="3" s="1"/>
  <c r="R15" i="3"/>
  <c r="R39" i="3" s="1"/>
  <c r="Q15" i="3"/>
  <c r="Q39" i="3" s="1"/>
  <c r="P15" i="3"/>
  <c r="P39" i="3" s="1"/>
  <c r="O15" i="3"/>
  <c r="O39" i="3" s="1"/>
  <c r="N15" i="3"/>
  <c r="N39" i="3" s="1"/>
  <c r="M15" i="3"/>
  <c r="M39" i="3" s="1"/>
  <c r="L15" i="3"/>
  <c r="L39" i="3" s="1"/>
  <c r="K15" i="3"/>
  <c r="K39" i="3" s="1"/>
  <c r="J15" i="3"/>
  <c r="J39" i="3" s="1"/>
  <c r="I15" i="3"/>
  <c r="I39" i="3" s="1"/>
  <c r="H15" i="3"/>
  <c r="H39" i="3" s="1"/>
  <c r="G15" i="3"/>
  <c r="G39" i="3" s="1"/>
  <c r="F15" i="3"/>
  <c r="F39" i="3" s="1"/>
  <c r="E15" i="3"/>
  <c r="E39" i="3" s="1"/>
  <c r="D15" i="3"/>
  <c r="D39" i="3" s="1"/>
  <c r="C15" i="3"/>
  <c r="C39" i="3" s="1"/>
  <c r="BB42" i="6" l="1"/>
  <c r="BC42" i="6" s="1"/>
  <c r="K63" i="6"/>
  <c r="X46" i="5"/>
  <c r="AF46" i="5"/>
  <c r="AN46" i="5"/>
  <c r="AV46" i="5"/>
  <c r="U46" i="5"/>
  <c r="I49" i="5"/>
  <c r="Y49" i="5"/>
  <c r="AE48" i="5"/>
  <c r="C1" i="5"/>
  <c r="Y48" i="5"/>
  <c r="AO48" i="5"/>
  <c r="G47" i="5"/>
  <c r="O47" i="5"/>
  <c r="W47" i="5"/>
  <c r="AE47" i="5"/>
  <c r="AU47" i="5"/>
  <c r="G49" i="5"/>
  <c r="AM47" i="5"/>
  <c r="J46" i="5"/>
  <c r="AP46" i="5"/>
  <c r="Z48" i="5"/>
  <c r="AP48" i="5"/>
  <c r="AS46" i="5"/>
  <c r="AG49" i="5"/>
  <c r="K46" i="5"/>
  <c r="S46" i="5"/>
  <c r="C48" i="5"/>
  <c r="AA48" i="5"/>
  <c r="W49" i="5"/>
  <c r="AE49" i="5"/>
  <c r="C46" i="5"/>
  <c r="AI46" i="5"/>
  <c r="Q47" i="5"/>
  <c r="AG47" i="5"/>
  <c r="AY46" i="5"/>
  <c r="AL46" i="5"/>
  <c r="F48" i="5"/>
  <c r="V48" i="5"/>
  <c r="AL48" i="5"/>
  <c r="AC46" i="5"/>
  <c r="O48" i="5"/>
  <c r="AU48" i="5"/>
  <c r="I46" i="5"/>
  <c r="AO46" i="5"/>
  <c r="E63" i="4"/>
  <c r="K57" i="4"/>
  <c r="K87" i="3"/>
  <c r="T46" i="5"/>
  <c r="AF47" i="5"/>
  <c r="K52" i="3"/>
  <c r="G46" i="5"/>
  <c r="O46" i="5"/>
  <c r="AM46" i="5"/>
  <c r="AU46" i="5"/>
  <c r="C49" i="5"/>
  <c r="K49" i="5"/>
  <c r="S49" i="5"/>
  <c r="AA49" i="5"/>
  <c r="AI49" i="5"/>
  <c r="AQ49" i="5"/>
  <c r="U2" i="6"/>
  <c r="U1" i="6" s="1"/>
  <c r="C54" i="3"/>
  <c r="F46" i="5"/>
  <c r="N46" i="5"/>
  <c r="AD46" i="5"/>
  <c r="AT46" i="5"/>
  <c r="T47" i="5"/>
  <c r="AB47" i="5"/>
  <c r="AJ47" i="5"/>
  <c r="AR47" i="5"/>
  <c r="BA39" i="5"/>
  <c r="H48" i="5"/>
  <c r="P48" i="5"/>
  <c r="X48" i="5"/>
  <c r="AF48" i="5"/>
  <c r="AN48" i="5"/>
  <c r="AV48" i="5"/>
  <c r="D49" i="5"/>
  <c r="L49" i="5"/>
  <c r="T49" i="5"/>
  <c r="AJ49" i="5"/>
  <c r="AR49" i="5"/>
  <c r="C52" i="3"/>
  <c r="Q46" i="5"/>
  <c r="AG46" i="5"/>
  <c r="AW46" i="5"/>
  <c r="E47" i="5"/>
  <c r="AC47" i="5"/>
  <c r="AK47" i="5"/>
  <c r="Q48" i="5"/>
  <c r="AG48" i="5"/>
  <c r="AW48" i="5"/>
  <c r="E49" i="5"/>
  <c r="M49" i="5"/>
  <c r="U49" i="5"/>
  <c r="AK49" i="5"/>
  <c r="AS49" i="5"/>
  <c r="AT63" i="6"/>
  <c r="J66" i="6"/>
  <c r="G71" i="4"/>
  <c r="R46" i="5"/>
  <c r="Z46" i="5"/>
  <c r="AH46" i="5"/>
  <c r="AX46" i="5"/>
  <c r="F47" i="5"/>
  <c r="N47" i="5"/>
  <c r="AL47" i="5"/>
  <c r="AT47" i="5"/>
  <c r="R48" i="5"/>
  <c r="AH48" i="5"/>
  <c r="AX48" i="5"/>
  <c r="N49" i="5"/>
  <c r="AD49" i="5"/>
  <c r="AT49" i="5"/>
  <c r="I48" i="5"/>
  <c r="BB43" i="6"/>
  <c r="BC43" i="6" s="1"/>
  <c r="P69" i="4"/>
  <c r="H75" i="4"/>
  <c r="AQ46" i="5"/>
  <c r="S48" i="5"/>
  <c r="AI48" i="5"/>
  <c r="AY48" i="5"/>
  <c r="AU49" i="5"/>
  <c r="Y47" i="5"/>
  <c r="D46" i="5"/>
  <c r="L46" i="5"/>
  <c r="AB46" i="5"/>
  <c r="AJ46" i="5"/>
  <c r="AR46" i="5"/>
  <c r="H47" i="5"/>
  <c r="P47" i="5"/>
  <c r="X47" i="5"/>
  <c r="AN47" i="5"/>
  <c r="AV47" i="5"/>
  <c r="D48" i="5"/>
  <c r="L48" i="5"/>
  <c r="T48" i="5"/>
  <c r="AB48" i="5"/>
  <c r="AJ48" i="5"/>
  <c r="AR48" i="5"/>
  <c r="H49" i="5"/>
  <c r="P49" i="5"/>
  <c r="X49" i="5"/>
  <c r="AF49" i="5"/>
  <c r="AN49" i="5"/>
  <c r="AV49" i="5"/>
  <c r="M46" i="5"/>
  <c r="AW47" i="5"/>
  <c r="S1" i="6"/>
  <c r="J52" i="3"/>
  <c r="E46" i="5"/>
  <c r="AK46" i="5"/>
  <c r="I47" i="5"/>
  <c r="AO47" i="5"/>
  <c r="U48" i="5"/>
  <c r="AY49" i="5"/>
  <c r="D47" i="5"/>
  <c r="BA38" i="5"/>
  <c r="BA43" i="5"/>
  <c r="E2" i="5"/>
  <c r="D1" i="5"/>
  <c r="B46" i="5"/>
  <c r="B48" i="5"/>
  <c r="BA40" i="5"/>
  <c r="AA46" i="5"/>
  <c r="K48" i="5"/>
  <c r="AQ48" i="5"/>
  <c r="O49" i="5"/>
  <c r="AM49" i="5"/>
  <c r="J48" i="5"/>
  <c r="BA37" i="5"/>
  <c r="BC36" i="5" s="1"/>
  <c r="BD36" i="5" s="1"/>
  <c r="BA41" i="5"/>
  <c r="W46" i="5"/>
  <c r="J47" i="5"/>
  <c r="AP47" i="5"/>
  <c r="F49" i="5"/>
  <c r="Z49" i="5"/>
  <c r="AL49" i="5"/>
  <c r="AE46" i="5"/>
  <c r="K47" i="5"/>
  <c r="AQ47" i="5"/>
  <c r="Q49" i="5"/>
  <c r="AC49" i="5"/>
  <c r="AX49" i="5"/>
  <c r="M47" i="5"/>
  <c r="U47" i="5"/>
  <c r="AS47" i="5"/>
  <c r="B47" i="5"/>
  <c r="AH47" i="5"/>
  <c r="G48" i="5"/>
  <c r="AM48" i="5"/>
  <c r="R49" i="5"/>
  <c r="AB49" i="5"/>
  <c r="V47" i="5"/>
  <c r="AD47" i="5"/>
  <c r="C47" i="5"/>
  <c r="AI47" i="5"/>
  <c r="AD48" i="5"/>
  <c r="AO49" i="5"/>
  <c r="Y46" i="5"/>
  <c r="Z47" i="5"/>
  <c r="J49" i="5"/>
  <c r="V49" i="5"/>
  <c r="AP49" i="5"/>
  <c r="D55" i="6"/>
  <c r="BD55" i="6" s="1"/>
  <c r="F63" i="6"/>
  <c r="F56" i="6"/>
  <c r="N63" i="6"/>
  <c r="N56" i="6"/>
  <c r="V63" i="6"/>
  <c r="V56" i="6"/>
  <c r="G63" i="6"/>
  <c r="G56" i="6"/>
  <c r="AE63" i="6"/>
  <c r="AE56" i="6"/>
  <c r="AM63" i="6"/>
  <c r="AM56" i="6"/>
  <c r="AU63" i="6"/>
  <c r="AU56" i="6"/>
  <c r="C57" i="6"/>
  <c r="C64" i="6"/>
  <c r="BB47" i="6"/>
  <c r="K57" i="6"/>
  <c r="K64" i="6"/>
  <c r="S57" i="6"/>
  <c r="S64" i="6"/>
  <c r="AA57" i="6"/>
  <c r="AA64" i="6"/>
  <c r="AI57" i="6"/>
  <c r="AI64" i="6"/>
  <c r="AQ57" i="6"/>
  <c r="AQ64" i="6"/>
  <c r="AY57" i="6"/>
  <c r="AY64" i="6"/>
  <c r="G58" i="6"/>
  <c r="G65" i="6"/>
  <c r="W63" i="6"/>
  <c r="W56" i="6"/>
  <c r="E48" i="5"/>
  <c r="AK48" i="5"/>
  <c r="AW49" i="5"/>
  <c r="R47" i="5"/>
  <c r="AX47" i="5"/>
  <c r="W48" i="5"/>
  <c r="B49" i="5"/>
  <c r="BA42" i="5"/>
  <c r="AH49" i="5"/>
  <c r="AA47" i="5"/>
  <c r="O63" i="6"/>
  <c r="O56" i="6"/>
  <c r="M48" i="5"/>
  <c r="AC48" i="5"/>
  <c r="AS48" i="5"/>
  <c r="V46" i="5"/>
  <c r="S47" i="5"/>
  <c r="AY47" i="5"/>
  <c r="N48" i="5"/>
  <c r="AT48" i="5"/>
  <c r="BB44" i="6"/>
  <c r="Q63" i="6"/>
  <c r="Q56" i="6"/>
  <c r="Y63" i="6"/>
  <c r="Y56" i="6"/>
  <c r="AW63" i="6"/>
  <c r="AW56" i="6"/>
  <c r="E57" i="6"/>
  <c r="E64" i="6"/>
  <c r="M57" i="6"/>
  <c r="M64" i="6"/>
  <c r="AC57" i="6"/>
  <c r="AC64" i="6"/>
  <c r="AK57" i="6"/>
  <c r="AK64" i="6"/>
  <c r="AS57" i="6"/>
  <c r="AS64" i="6"/>
  <c r="AD63" i="6"/>
  <c r="AD56" i="6"/>
  <c r="AL63" i="6"/>
  <c r="AL56" i="6"/>
  <c r="J57" i="6"/>
  <c r="J64" i="6"/>
  <c r="R57" i="6"/>
  <c r="R64" i="6"/>
  <c r="Z57" i="6"/>
  <c r="Z64" i="6"/>
  <c r="AH57" i="6"/>
  <c r="AH64" i="6"/>
  <c r="AP57" i="6"/>
  <c r="AP64" i="6"/>
  <c r="AX57" i="6"/>
  <c r="AX64" i="6"/>
  <c r="F65" i="6"/>
  <c r="F58" i="6"/>
  <c r="N65" i="6"/>
  <c r="N58" i="6"/>
  <c r="V65" i="6"/>
  <c r="V58" i="6"/>
  <c r="AD65" i="6"/>
  <c r="AD58" i="6"/>
  <c r="AV57" i="6"/>
  <c r="O58" i="6"/>
  <c r="O65" i="6"/>
  <c r="W58" i="6"/>
  <c r="W65" i="6"/>
  <c r="AE58" i="6"/>
  <c r="AE65" i="6"/>
  <c r="AM58" i="6"/>
  <c r="AM65" i="6"/>
  <c r="AU58" i="6"/>
  <c r="AU65" i="6"/>
  <c r="C66" i="6"/>
  <c r="BB51" i="6"/>
  <c r="C59" i="6"/>
  <c r="K66" i="6"/>
  <c r="K59" i="6"/>
  <c r="S66" i="6"/>
  <c r="S59" i="6"/>
  <c r="AA66" i="6"/>
  <c r="AA59" i="6"/>
  <c r="AI66" i="6"/>
  <c r="AI59" i="6"/>
  <c r="AQ66" i="6"/>
  <c r="AQ59" i="6"/>
  <c r="AY66" i="6"/>
  <c r="AY59" i="6"/>
  <c r="X63" i="6"/>
  <c r="X56" i="6"/>
  <c r="P58" i="6"/>
  <c r="P65" i="6"/>
  <c r="AN58" i="6"/>
  <c r="AN65" i="6"/>
  <c r="BB48" i="6"/>
  <c r="Q65" i="6"/>
  <c r="Q58" i="6"/>
  <c r="Y65" i="6"/>
  <c r="Y58" i="6"/>
  <c r="AG65" i="6"/>
  <c r="AG58" i="6"/>
  <c r="AO65" i="6"/>
  <c r="AO58" i="6"/>
  <c r="AW65" i="6"/>
  <c r="AW58" i="6"/>
  <c r="E59" i="6"/>
  <c r="E66" i="6"/>
  <c r="M59" i="6"/>
  <c r="M66" i="6"/>
  <c r="U59" i="6"/>
  <c r="U66" i="6"/>
  <c r="AC59" i="6"/>
  <c r="AC66" i="6"/>
  <c r="AK59" i="6"/>
  <c r="AK66" i="6"/>
  <c r="AS59" i="6"/>
  <c r="AS66" i="6"/>
  <c r="J63" i="6"/>
  <c r="J56" i="6"/>
  <c r="R63" i="6"/>
  <c r="R56" i="6"/>
  <c r="Z63" i="6"/>
  <c r="Z56" i="6"/>
  <c r="AH63" i="6"/>
  <c r="AH56" i="6"/>
  <c r="AP63" i="6"/>
  <c r="AP56" i="6"/>
  <c r="AX63" i="6"/>
  <c r="AX56" i="6"/>
  <c r="F57" i="6"/>
  <c r="F64" i="6"/>
  <c r="N57" i="6"/>
  <c r="N64" i="6"/>
  <c r="V57" i="6"/>
  <c r="V64" i="6"/>
  <c r="AD57" i="6"/>
  <c r="AD64" i="6"/>
  <c r="AL57" i="6"/>
  <c r="AL64" i="6"/>
  <c r="AT57" i="6"/>
  <c r="AT64" i="6"/>
  <c r="Z65" i="6"/>
  <c r="Z58" i="6"/>
  <c r="AH65" i="6"/>
  <c r="AH58" i="6"/>
  <c r="AP65" i="6"/>
  <c r="AP58" i="6"/>
  <c r="AX65" i="6"/>
  <c r="AX58" i="6"/>
  <c r="F59" i="6"/>
  <c r="F66" i="6"/>
  <c r="N59" i="6"/>
  <c r="N66" i="6"/>
  <c r="AD59" i="6"/>
  <c r="AD66" i="6"/>
  <c r="AT59" i="6"/>
  <c r="AT66" i="6"/>
  <c r="E56" i="6"/>
  <c r="E63" i="6"/>
  <c r="M56" i="6"/>
  <c r="M63" i="6"/>
  <c r="U56" i="6"/>
  <c r="U63" i="6"/>
  <c r="AC56" i="6"/>
  <c r="AC63" i="6"/>
  <c r="AK56" i="6"/>
  <c r="AK63" i="6"/>
  <c r="AS56" i="6"/>
  <c r="AS63" i="6"/>
  <c r="BB46" i="6"/>
  <c r="BC46" i="6" s="1"/>
  <c r="I57" i="6"/>
  <c r="I64" i="6"/>
  <c r="Q57" i="6"/>
  <c r="Q64" i="6"/>
  <c r="Y57" i="6"/>
  <c r="Y64" i="6"/>
  <c r="AG57" i="6"/>
  <c r="AG64" i="6"/>
  <c r="AO57" i="6"/>
  <c r="AO64" i="6"/>
  <c r="AW57" i="6"/>
  <c r="AW64" i="6"/>
  <c r="E65" i="6"/>
  <c r="E58" i="6"/>
  <c r="M65" i="6"/>
  <c r="M58" i="6"/>
  <c r="U65" i="6"/>
  <c r="U58" i="6"/>
  <c r="AC65" i="6"/>
  <c r="AC58" i="6"/>
  <c r="AK65" i="6"/>
  <c r="AK58" i="6"/>
  <c r="AS65" i="6"/>
  <c r="AS58" i="6"/>
  <c r="BB50" i="6"/>
  <c r="BC50" i="6" s="1"/>
  <c r="S65" i="6"/>
  <c r="S58" i="6"/>
  <c r="AA65" i="6"/>
  <c r="AA58" i="6"/>
  <c r="W59" i="6"/>
  <c r="W66" i="6"/>
  <c r="AM59" i="6"/>
  <c r="AM66" i="6"/>
  <c r="AA56" i="6"/>
  <c r="AA63" i="6"/>
  <c r="G57" i="6"/>
  <c r="G64" i="6"/>
  <c r="AM57" i="6"/>
  <c r="AM64" i="6"/>
  <c r="AF58" i="6"/>
  <c r="AF65" i="6"/>
  <c r="AQ65" i="6"/>
  <c r="AQ58" i="6"/>
  <c r="D66" i="6"/>
  <c r="D59" i="6"/>
  <c r="P59" i="6"/>
  <c r="P66" i="6"/>
  <c r="AN59" i="6"/>
  <c r="AN66" i="6"/>
  <c r="H59" i="6"/>
  <c r="H66" i="6"/>
  <c r="H63" i="6"/>
  <c r="H56" i="6"/>
  <c r="AB56" i="6"/>
  <c r="AB63" i="6"/>
  <c r="AN63" i="6"/>
  <c r="AN56" i="6"/>
  <c r="H64" i="6"/>
  <c r="H57" i="6"/>
  <c r="AN64" i="6"/>
  <c r="AN57" i="6"/>
  <c r="H58" i="6"/>
  <c r="H65" i="6"/>
  <c r="J59" i="6"/>
  <c r="I59" i="6"/>
  <c r="I66" i="6"/>
  <c r="Q59" i="6"/>
  <c r="Q66" i="6"/>
  <c r="Y59" i="6"/>
  <c r="Y66" i="6"/>
  <c r="AG59" i="6"/>
  <c r="AG66" i="6"/>
  <c r="AO59" i="6"/>
  <c r="AO66" i="6"/>
  <c r="AW59" i="6"/>
  <c r="AW66" i="6"/>
  <c r="I63" i="6"/>
  <c r="I56" i="6"/>
  <c r="S56" i="6"/>
  <c r="AO63" i="6"/>
  <c r="AO56" i="6"/>
  <c r="AY56" i="6"/>
  <c r="AY63" i="6"/>
  <c r="U57" i="6"/>
  <c r="U64" i="6"/>
  <c r="AE57" i="6"/>
  <c r="AE64" i="6"/>
  <c r="K65" i="6"/>
  <c r="K58" i="6"/>
  <c r="AV58" i="6"/>
  <c r="AV65" i="6"/>
  <c r="X59" i="6"/>
  <c r="X66" i="6"/>
  <c r="AL65" i="6"/>
  <c r="AL58" i="6"/>
  <c r="AT65" i="6"/>
  <c r="AT58" i="6"/>
  <c r="R66" i="6"/>
  <c r="R59" i="6"/>
  <c r="Z66" i="6"/>
  <c r="Z59" i="6"/>
  <c r="AH66" i="6"/>
  <c r="AH59" i="6"/>
  <c r="AP66" i="6"/>
  <c r="AP59" i="6"/>
  <c r="AX66" i="6"/>
  <c r="AX59" i="6"/>
  <c r="T56" i="6"/>
  <c r="T63" i="6"/>
  <c r="AF63" i="6"/>
  <c r="AF56" i="6"/>
  <c r="AZ56" i="6"/>
  <c r="AZ63" i="6"/>
  <c r="AF64" i="6"/>
  <c r="AF57" i="6"/>
  <c r="X58" i="6"/>
  <c r="X65" i="6"/>
  <c r="AI65" i="6"/>
  <c r="AI58" i="6"/>
  <c r="G59" i="6"/>
  <c r="G66" i="6"/>
  <c r="S63" i="6"/>
  <c r="K56" i="6"/>
  <c r="AG63" i="6"/>
  <c r="AG56" i="6"/>
  <c r="AQ56" i="6"/>
  <c r="AQ63" i="6"/>
  <c r="W57" i="6"/>
  <c r="W64" i="6"/>
  <c r="C65" i="6"/>
  <c r="C58" i="6"/>
  <c r="L66" i="6"/>
  <c r="L59" i="6"/>
  <c r="AT56" i="6"/>
  <c r="D57" i="6"/>
  <c r="D64" i="6"/>
  <c r="L57" i="6"/>
  <c r="L64" i="6"/>
  <c r="T57" i="6"/>
  <c r="T64" i="6"/>
  <c r="AB57" i="6"/>
  <c r="AB64" i="6"/>
  <c r="AJ57" i="6"/>
  <c r="AJ64" i="6"/>
  <c r="AR57" i="6"/>
  <c r="AR64" i="6"/>
  <c r="AZ57" i="6"/>
  <c r="AZ64" i="6"/>
  <c r="T66" i="6"/>
  <c r="T59" i="6"/>
  <c r="AB66" i="6"/>
  <c r="AB59" i="6"/>
  <c r="AJ66" i="6"/>
  <c r="AJ59" i="6"/>
  <c r="AR66" i="6"/>
  <c r="AR59" i="6"/>
  <c r="AZ66" i="6"/>
  <c r="AZ59" i="6"/>
  <c r="L56" i="6"/>
  <c r="L63" i="6"/>
  <c r="AR56" i="6"/>
  <c r="AR63" i="6"/>
  <c r="X64" i="6"/>
  <c r="X57" i="6"/>
  <c r="D65" i="6"/>
  <c r="D58" i="6"/>
  <c r="AY65" i="6"/>
  <c r="AY58" i="6"/>
  <c r="AE59" i="6"/>
  <c r="AE66" i="6"/>
  <c r="I65" i="6"/>
  <c r="I58" i="6"/>
  <c r="BB52" i="6"/>
  <c r="BC52" i="6" s="1"/>
  <c r="C56" i="6"/>
  <c r="C63" i="6"/>
  <c r="BB45" i="6"/>
  <c r="BC45" i="6" s="1"/>
  <c r="AI56" i="6"/>
  <c r="AI63" i="6"/>
  <c r="O57" i="6"/>
  <c r="O64" i="6"/>
  <c r="AU57" i="6"/>
  <c r="AU64" i="6"/>
  <c r="BB49" i="6"/>
  <c r="BC49" i="6" s="1"/>
  <c r="AF59" i="6"/>
  <c r="AF66" i="6"/>
  <c r="J65" i="6"/>
  <c r="J58" i="6"/>
  <c r="R65" i="6"/>
  <c r="R58" i="6"/>
  <c r="V59" i="6"/>
  <c r="V66" i="6"/>
  <c r="AL59" i="6"/>
  <c r="AL66" i="6"/>
  <c r="D56" i="6"/>
  <c r="D63" i="6"/>
  <c r="P63" i="6"/>
  <c r="P56" i="6"/>
  <c r="AJ56" i="6"/>
  <c r="AJ63" i="6"/>
  <c r="AV63" i="6"/>
  <c r="AV56" i="6"/>
  <c r="P64" i="6"/>
  <c r="P57" i="6"/>
  <c r="AV64" i="6"/>
  <c r="O59" i="6"/>
  <c r="O66" i="6"/>
  <c r="AU59" i="6"/>
  <c r="AU66" i="6"/>
  <c r="AV59" i="6"/>
  <c r="AV66" i="6"/>
  <c r="L65" i="6"/>
  <c r="L58" i="6"/>
  <c r="T65" i="6"/>
  <c r="T58" i="6"/>
  <c r="AB65" i="6"/>
  <c r="AB58" i="6"/>
  <c r="AJ65" i="6"/>
  <c r="AJ58" i="6"/>
  <c r="AR65" i="6"/>
  <c r="AR58" i="6"/>
  <c r="AZ65" i="6"/>
  <c r="AZ58" i="6"/>
  <c r="H57" i="4"/>
  <c r="T43" i="3"/>
  <c r="P75" i="4"/>
  <c r="H69" i="4"/>
  <c r="E57" i="4"/>
  <c r="L54" i="3"/>
  <c r="D58" i="3"/>
  <c r="L58" i="3"/>
  <c r="D60" i="3"/>
  <c r="L60" i="3"/>
  <c r="I56" i="3"/>
  <c r="G60" i="3"/>
  <c r="E54" i="3"/>
  <c r="M54" i="3"/>
  <c r="E58" i="3"/>
  <c r="M58" i="3"/>
  <c r="E60" i="3"/>
  <c r="M60" i="3"/>
  <c r="G57" i="4"/>
  <c r="O57" i="4"/>
  <c r="J56" i="3"/>
  <c r="F54" i="3"/>
  <c r="F60" i="3"/>
  <c r="H63" i="4"/>
  <c r="P63" i="4"/>
  <c r="G75" i="4"/>
  <c r="P57" i="4"/>
  <c r="I69" i="4"/>
  <c r="Q69" i="4"/>
  <c r="O71" i="4"/>
  <c r="T43" i="4"/>
  <c r="O75" i="4"/>
  <c r="I63" i="3"/>
  <c r="I79" i="3"/>
  <c r="I51" i="3"/>
  <c r="Q63" i="3"/>
  <c r="Q79" i="3"/>
  <c r="Q81" i="3"/>
  <c r="Q66" i="3"/>
  <c r="I87" i="3"/>
  <c r="I75" i="3"/>
  <c r="I59" i="3"/>
  <c r="R79" i="3"/>
  <c r="R63" i="3"/>
  <c r="K79" i="3"/>
  <c r="K51" i="3"/>
  <c r="K63" i="3"/>
  <c r="C66" i="3"/>
  <c r="S41" i="3"/>
  <c r="C53" i="3"/>
  <c r="U41" i="3"/>
  <c r="C81" i="3"/>
  <c r="T41" i="3"/>
  <c r="D52" i="3"/>
  <c r="L55" i="3"/>
  <c r="L69" i="3"/>
  <c r="K55" i="3"/>
  <c r="L83" i="3"/>
  <c r="L56" i="3"/>
  <c r="I54" i="3"/>
  <c r="E51" i="3"/>
  <c r="E63" i="3"/>
  <c r="E79" i="3"/>
  <c r="E52" i="3"/>
  <c r="E66" i="3"/>
  <c r="E53" i="3"/>
  <c r="E81" i="3"/>
  <c r="E55" i="3"/>
  <c r="E83" i="3"/>
  <c r="E69" i="3"/>
  <c r="M56" i="3"/>
  <c r="M72" i="3"/>
  <c r="M85" i="3"/>
  <c r="M57" i="3"/>
  <c r="J54" i="3"/>
  <c r="F51" i="3"/>
  <c r="F63" i="3"/>
  <c r="F79" i="3"/>
  <c r="N63" i="3"/>
  <c r="N79" i="3"/>
  <c r="F72" i="3"/>
  <c r="F85" i="3"/>
  <c r="F57" i="3"/>
  <c r="K56" i="3"/>
  <c r="G63" i="3"/>
  <c r="G79" i="3"/>
  <c r="G51" i="3"/>
  <c r="O63" i="3"/>
  <c r="O79" i="3"/>
  <c r="G52" i="3"/>
  <c r="G53" i="3"/>
  <c r="G81" i="3"/>
  <c r="G66" i="3"/>
  <c r="O81" i="3"/>
  <c r="O66" i="3"/>
  <c r="G54" i="3"/>
  <c r="G56" i="3"/>
  <c r="G72" i="3"/>
  <c r="G85" i="3"/>
  <c r="G57" i="3"/>
  <c r="O72" i="3"/>
  <c r="O85" i="3"/>
  <c r="G87" i="3"/>
  <c r="G75" i="3"/>
  <c r="G59" i="3"/>
  <c r="U45" i="3"/>
  <c r="G58" i="3"/>
  <c r="I81" i="3"/>
  <c r="I66" i="3"/>
  <c r="I53" i="3"/>
  <c r="C71" i="4"/>
  <c r="C60" i="4"/>
  <c r="K71" i="4"/>
  <c r="K60" i="4"/>
  <c r="J79" i="3"/>
  <c r="J63" i="3"/>
  <c r="J51" i="3"/>
  <c r="J81" i="3"/>
  <c r="J66" i="3"/>
  <c r="J53" i="3"/>
  <c r="R81" i="3"/>
  <c r="R66" i="3"/>
  <c r="J87" i="3"/>
  <c r="J75" i="3"/>
  <c r="J59" i="3"/>
  <c r="C63" i="3"/>
  <c r="C51" i="3"/>
  <c r="C79" i="3"/>
  <c r="K66" i="3"/>
  <c r="K81" i="3"/>
  <c r="K53" i="3"/>
  <c r="T46" i="3"/>
  <c r="C58" i="3"/>
  <c r="S46" i="3"/>
  <c r="U46" i="3"/>
  <c r="K58" i="3"/>
  <c r="J58" i="3"/>
  <c r="C60" i="3"/>
  <c r="U48" i="3"/>
  <c r="T48" i="3"/>
  <c r="S48" i="3"/>
  <c r="D51" i="3"/>
  <c r="D63" i="3"/>
  <c r="D79" i="3"/>
  <c r="L51" i="3"/>
  <c r="L63" i="3"/>
  <c r="L79" i="3"/>
  <c r="L52" i="3"/>
  <c r="D66" i="3"/>
  <c r="D53" i="3"/>
  <c r="D81" i="3"/>
  <c r="L66" i="3"/>
  <c r="L53" i="3"/>
  <c r="L81" i="3"/>
  <c r="D54" i="3"/>
  <c r="S42" i="3"/>
  <c r="D69" i="3"/>
  <c r="D55" i="3"/>
  <c r="D83" i="3"/>
  <c r="D56" i="3"/>
  <c r="D57" i="3"/>
  <c r="D85" i="3"/>
  <c r="D72" i="3"/>
  <c r="L57" i="3"/>
  <c r="L85" i="3"/>
  <c r="L72" i="3"/>
  <c r="H55" i="3"/>
  <c r="M51" i="3"/>
  <c r="M63" i="3"/>
  <c r="M79" i="3"/>
  <c r="M52" i="3"/>
  <c r="M66" i="3"/>
  <c r="M53" i="3"/>
  <c r="M81" i="3"/>
  <c r="M55" i="3"/>
  <c r="M69" i="3"/>
  <c r="M83" i="3"/>
  <c r="E56" i="3"/>
  <c r="E72" i="3"/>
  <c r="E85" i="3"/>
  <c r="E57" i="3"/>
  <c r="E75" i="3"/>
  <c r="E59" i="3"/>
  <c r="E87" i="3"/>
  <c r="M75" i="3"/>
  <c r="M59" i="3"/>
  <c r="M87" i="3"/>
  <c r="C56" i="3"/>
  <c r="F52" i="3"/>
  <c r="F66" i="3"/>
  <c r="F81" i="3"/>
  <c r="F53" i="3"/>
  <c r="N66" i="3"/>
  <c r="N81" i="3"/>
  <c r="F56" i="3"/>
  <c r="N72" i="3"/>
  <c r="N85" i="3"/>
  <c r="F58" i="3"/>
  <c r="F59" i="3"/>
  <c r="F87" i="3"/>
  <c r="F75" i="3"/>
  <c r="N87" i="3"/>
  <c r="N75" i="3"/>
  <c r="K54" i="3"/>
  <c r="H63" i="3"/>
  <c r="H79" i="3"/>
  <c r="H51" i="3"/>
  <c r="P63" i="3"/>
  <c r="P79" i="3"/>
  <c r="H52" i="3"/>
  <c r="H53" i="3"/>
  <c r="H81" i="3"/>
  <c r="H66" i="3"/>
  <c r="P81" i="3"/>
  <c r="P66" i="3"/>
  <c r="H54" i="3"/>
  <c r="H56" i="3"/>
  <c r="H87" i="3"/>
  <c r="H75" i="3"/>
  <c r="H59" i="3"/>
  <c r="H60" i="3"/>
  <c r="N69" i="3"/>
  <c r="T41" i="4"/>
  <c r="R41" i="4"/>
  <c r="S41" i="4"/>
  <c r="B57" i="4"/>
  <c r="T44" i="4"/>
  <c r="S44" i="4"/>
  <c r="R44" i="4"/>
  <c r="L75" i="3"/>
  <c r="L59" i="3"/>
  <c r="S44" i="3"/>
  <c r="H72" i="3"/>
  <c r="H85" i="3"/>
  <c r="P72" i="3"/>
  <c r="P85" i="3"/>
  <c r="F55" i="3"/>
  <c r="R72" i="3"/>
  <c r="D71" i="4"/>
  <c r="D60" i="4"/>
  <c r="H73" i="4"/>
  <c r="T44" i="3"/>
  <c r="O87" i="3"/>
  <c r="G55" i="3"/>
  <c r="F69" i="3"/>
  <c r="C72" i="3"/>
  <c r="P75" i="3"/>
  <c r="H71" i="4"/>
  <c r="H60" i="4"/>
  <c r="P71" i="4"/>
  <c r="P60" i="4"/>
  <c r="O83" i="3"/>
  <c r="U44" i="3"/>
  <c r="H57" i="3"/>
  <c r="Q75" i="3"/>
  <c r="N83" i="3"/>
  <c r="L87" i="3"/>
  <c r="I71" i="4"/>
  <c r="I60" i="4"/>
  <c r="Q71" i="4"/>
  <c r="Q60" i="4"/>
  <c r="I73" i="4"/>
  <c r="I63" i="4"/>
  <c r="Q73" i="4"/>
  <c r="Q63" i="4"/>
  <c r="I75" i="4"/>
  <c r="I66" i="4"/>
  <c r="Q75" i="4"/>
  <c r="Q66" i="4"/>
  <c r="G69" i="4"/>
  <c r="H83" i="3"/>
  <c r="H69" i="3"/>
  <c r="K57" i="3"/>
  <c r="I72" i="3"/>
  <c r="C83" i="3"/>
  <c r="C85" i="3"/>
  <c r="T42" i="4"/>
  <c r="S42" i="4"/>
  <c r="R42" i="4"/>
  <c r="S43" i="4"/>
  <c r="R43" i="4"/>
  <c r="B69" i="4"/>
  <c r="J69" i="4"/>
  <c r="T45" i="4"/>
  <c r="S45" i="4"/>
  <c r="R45" i="4"/>
  <c r="B60" i="4"/>
  <c r="R46" i="4"/>
  <c r="T46" i="4"/>
  <c r="B71" i="4"/>
  <c r="S46" i="4"/>
  <c r="J60" i="4"/>
  <c r="J71" i="4"/>
  <c r="T47" i="4"/>
  <c r="S47" i="4"/>
  <c r="R47" i="4"/>
  <c r="T48" i="4"/>
  <c r="S48" i="4"/>
  <c r="R48" i="4"/>
  <c r="B63" i="4"/>
  <c r="B73" i="4"/>
  <c r="J63" i="4"/>
  <c r="J73" i="4"/>
  <c r="T49" i="4"/>
  <c r="S49" i="4"/>
  <c r="R49" i="4"/>
  <c r="B66" i="4"/>
  <c r="T50" i="4"/>
  <c r="S50" i="4"/>
  <c r="R50" i="4"/>
  <c r="B75" i="4"/>
  <c r="J66" i="4"/>
  <c r="J75" i="4"/>
  <c r="S51" i="4"/>
  <c r="R51" i="4"/>
  <c r="T51" i="4"/>
  <c r="O63" i="4"/>
  <c r="D75" i="3"/>
  <c r="D59" i="3"/>
  <c r="T42" i="3"/>
  <c r="J83" i="3"/>
  <c r="J69" i="3"/>
  <c r="J55" i="3"/>
  <c r="K60" i="3"/>
  <c r="J72" i="3"/>
  <c r="C63" i="4"/>
  <c r="C73" i="4"/>
  <c r="K63" i="4"/>
  <c r="K73" i="4"/>
  <c r="C66" i="4"/>
  <c r="C75" i="4"/>
  <c r="K66" i="4"/>
  <c r="K75" i="4"/>
  <c r="L69" i="4"/>
  <c r="I57" i="4"/>
  <c r="L71" i="4"/>
  <c r="L60" i="4"/>
  <c r="P73" i="4"/>
  <c r="Q83" i="3"/>
  <c r="Q69" i="3"/>
  <c r="J60" i="3"/>
  <c r="U42" i="3"/>
  <c r="R83" i="3"/>
  <c r="R69" i="3"/>
  <c r="T45" i="3"/>
  <c r="I60" i="3"/>
  <c r="K69" i="3"/>
  <c r="L63" i="4"/>
  <c r="L73" i="4"/>
  <c r="D66" i="4"/>
  <c r="D75" i="4"/>
  <c r="L66" i="4"/>
  <c r="L75" i="4"/>
  <c r="I83" i="3"/>
  <c r="I69" i="3"/>
  <c r="I55" i="3"/>
  <c r="H58" i="3"/>
  <c r="I57" i="3"/>
  <c r="K59" i="3"/>
  <c r="U47" i="3"/>
  <c r="K85" i="3"/>
  <c r="O69" i="3"/>
  <c r="E71" i="4"/>
  <c r="E60" i="4"/>
  <c r="M71" i="4"/>
  <c r="M60" i="4"/>
  <c r="E75" i="4"/>
  <c r="E66" i="4"/>
  <c r="M75" i="4"/>
  <c r="M66" i="4"/>
  <c r="N69" i="4"/>
  <c r="F63" i="4"/>
  <c r="G83" i="3"/>
  <c r="P83" i="3"/>
  <c r="P69" i="3"/>
  <c r="C57" i="3"/>
  <c r="S45" i="3"/>
  <c r="I58" i="3"/>
  <c r="R87" i="3"/>
  <c r="R75" i="3"/>
  <c r="J57" i="3"/>
  <c r="C69" i="3"/>
  <c r="S43" i="3"/>
  <c r="C55" i="3"/>
  <c r="K72" i="3"/>
  <c r="D63" i="4"/>
  <c r="D73" i="4"/>
  <c r="T47" i="3"/>
  <c r="C75" i="3"/>
  <c r="S47" i="3"/>
  <c r="K75" i="3"/>
  <c r="U43" i="3"/>
  <c r="C59" i="3"/>
  <c r="Q72" i="3"/>
  <c r="K83" i="3"/>
  <c r="C87" i="3"/>
  <c r="F57" i="4"/>
  <c r="N57" i="4"/>
  <c r="F75" i="4"/>
  <c r="F66" i="4"/>
  <c r="N75" i="4"/>
  <c r="N66" i="4"/>
  <c r="D69" i="4"/>
  <c r="O69" i="4"/>
  <c r="Q57" i="4"/>
  <c r="G63" i="4"/>
  <c r="G66" i="4"/>
  <c r="O66" i="4"/>
  <c r="F60" i="4"/>
  <c r="N60" i="4"/>
  <c r="H66" i="4"/>
  <c r="P66" i="4"/>
  <c r="E73" i="4"/>
  <c r="M73" i="4"/>
  <c r="G60" i="4"/>
  <c r="O60" i="4"/>
  <c r="F73" i="4"/>
  <c r="N73" i="4"/>
  <c r="G73" i="4"/>
  <c r="O73" i="4"/>
  <c r="BC38" i="5" l="1"/>
  <c r="BD38" i="5" s="1"/>
  <c r="BB38" i="5"/>
  <c r="BA46" i="5"/>
  <c r="BC48" i="6"/>
  <c r="BB55" i="6"/>
  <c r="BE55" i="6" s="1"/>
  <c r="BC55" i="6"/>
  <c r="BE45" i="6"/>
  <c r="BD45" i="6"/>
  <c r="V2" i="6"/>
  <c r="V1" i="6" s="1"/>
  <c r="BC47" i="6"/>
  <c r="BE47" i="6" s="1"/>
  <c r="BC44" i="6"/>
  <c r="BE43" i="6" s="1"/>
  <c r="BC51" i="6"/>
  <c r="BD51" i="6" s="1"/>
  <c r="BB48" i="5"/>
  <c r="BA48" i="5"/>
  <c r="BC48" i="5"/>
  <c r="BC46" i="5"/>
  <c r="BB46" i="5"/>
  <c r="BC49" i="5"/>
  <c r="BB49" i="5"/>
  <c r="BA49" i="5"/>
  <c r="E1" i="5"/>
  <c r="F2" i="5"/>
  <c r="BD58" i="6"/>
  <c r="BC58" i="6"/>
  <c r="BB58" i="6"/>
  <c r="BE58" i="6" s="1"/>
  <c r="BB42" i="5"/>
  <c r="BC42" i="5"/>
  <c r="BD57" i="6"/>
  <c r="BC57" i="6"/>
  <c r="BB57" i="6"/>
  <c r="BE49" i="6"/>
  <c r="BD49" i="6"/>
  <c r="BD59" i="6"/>
  <c r="BC59" i="6"/>
  <c r="BB59" i="6"/>
  <c r="BE59" i="6" s="1"/>
  <c r="BC56" i="6"/>
  <c r="BB56" i="6"/>
  <c r="BD56" i="6"/>
  <c r="BC47" i="5"/>
  <c r="BB47" i="5"/>
  <c r="BA47" i="5"/>
  <c r="BD47" i="5" s="1"/>
  <c r="BB40" i="5"/>
  <c r="BC40" i="5"/>
  <c r="U66" i="3"/>
  <c r="T66" i="3"/>
  <c r="S66" i="3"/>
  <c r="S69" i="3"/>
  <c r="T69" i="3"/>
  <c r="U69" i="3"/>
  <c r="U72" i="3"/>
  <c r="T72" i="3"/>
  <c r="S72" i="3"/>
  <c r="T63" i="3"/>
  <c r="U63" i="3"/>
  <c r="S63" i="3"/>
  <c r="R60" i="4"/>
  <c r="T60" i="4"/>
  <c r="S60" i="4"/>
  <c r="U75" i="3"/>
  <c r="T75" i="3"/>
  <c r="S75" i="3"/>
  <c r="T66" i="4"/>
  <c r="S66" i="4"/>
  <c r="R66" i="4"/>
  <c r="T63" i="4"/>
  <c r="S63" i="4"/>
  <c r="R63" i="4"/>
  <c r="T57" i="4"/>
  <c r="S57" i="4"/>
  <c r="R57" i="4"/>
  <c r="BF47" i="6" l="1"/>
  <c r="BE51" i="6"/>
  <c r="BF57" i="6"/>
  <c r="BF45" i="6"/>
  <c r="W2" i="6"/>
  <c r="W1" i="6" s="1"/>
  <c r="BD43" i="6"/>
  <c r="BF59" i="6"/>
  <c r="BD40" i="5"/>
  <c r="BF58" i="6"/>
  <c r="BD49" i="5"/>
  <c r="F1" i="5"/>
  <c r="G2" i="5"/>
  <c r="BD42" i="5"/>
  <c r="BD48" i="5"/>
  <c r="X2" i="6" l="1"/>
  <c r="Y2" i="6" s="1"/>
  <c r="H2" i="5"/>
  <c r="G1" i="5"/>
  <c r="X1" i="6" l="1"/>
  <c r="I2" i="5"/>
  <c r="H1" i="5"/>
  <c r="Y1" i="6"/>
  <c r="Z2" i="6"/>
  <c r="AA2" i="6" l="1"/>
  <c r="Z1" i="6"/>
  <c r="I1" i="5"/>
  <c r="J2" i="5"/>
  <c r="J1" i="5" l="1"/>
  <c r="K2" i="5"/>
  <c r="AB2" i="6"/>
  <c r="AA1" i="6"/>
  <c r="AB1" i="6" l="1"/>
  <c r="AC2" i="6"/>
  <c r="K1" i="5"/>
  <c r="L2" i="5"/>
  <c r="M2" i="5" l="1"/>
  <c r="L1" i="5"/>
  <c r="AC1" i="6"/>
  <c r="AD2" i="6"/>
  <c r="AD1" i="6" l="1"/>
  <c r="AE2" i="6"/>
  <c r="N2" i="5"/>
  <c r="M1" i="5"/>
  <c r="AE1" i="6" l="1"/>
  <c r="AF2" i="6"/>
  <c r="O2" i="5"/>
  <c r="N1" i="5"/>
  <c r="P2" i="5" l="1"/>
  <c r="O1" i="5"/>
  <c r="AF1" i="6"/>
  <c r="AG2" i="6"/>
  <c r="AH2" i="6" l="1"/>
  <c r="AG1" i="6"/>
  <c r="Q2" i="5"/>
  <c r="P1" i="5"/>
  <c r="Q1" i="5" l="1"/>
  <c r="R2" i="5"/>
  <c r="AI2" i="6"/>
  <c r="AH1" i="6"/>
  <c r="R1" i="5" l="1"/>
  <c r="S2" i="5"/>
  <c r="AJ2" i="6"/>
  <c r="AI1" i="6"/>
  <c r="AK2" i="6" l="1"/>
  <c r="AJ1" i="6"/>
  <c r="S1" i="5"/>
  <c r="T2" i="5"/>
  <c r="T1" i="5" l="1"/>
  <c r="U2" i="5"/>
  <c r="AK1" i="6"/>
  <c r="AL2" i="6"/>
  <c r="AL1" i="6" l="1"/>
  <c r="AM2" i="6"/>
  <c r="U1" i="5"/>
  <c r="V2" i="5"/>
  <c r="W2" i="5" l="1"/>
  <c r="V1" i="5"/>
  <c r="AM1" i="6"/>
  <c r="AN2" i="6"/>
  <c r="AN1" i="6" l="1"/>
  <c r="AO2" i="6"/>
  <c r="X2" i="5"/>
  <c r="W1" i="5"/>
  <c r="Y2" i="5" l="1"/>
  <c r="X1" i="5"/>
  <c r="AO1" i="6"/>
  <c r="AP2" i="6"/>
  <c r="AQ2" i="6" l="1"/>
  <c r="AP1" i="6"/>
  <c r="Y1" i="5"/>
  <c r="Z2" i="5"/>
  <c r="Z1" i="5" l="1"/>
  <c r="AA2" i="5"/>
  <c r="AR2" i="6"/>
  <c r="AQ1" i="6"/>
  <c r="AB2" i="5" l="1"/>
  <c r="AA1" i="5"/>
  <c r="AR1" i="6"/>
  <c r="AS2" i="6"/>
  <c r="AB1" i="5" l="1"/>
  <c r="AC2" i="5"/>
  <c r="AS1" i="6"/>
  <c r="AT2" i="6"/>
  <c r="AT1" i="6" l="1"/>
  <c r="AU2" i="6"/>
  <c r="AC1" i="5"/>
  <c r="AD2" i="5"/>
  <c r="AD1" i="5" l="1"/>
  <c r="AE2" i="5"/>
  <c r="AU1" i="6"/>
  <c r="AV2" i="6"/>
  <c r="AW2" i="6" l="1"/>
  <c r="AV1" i="6"/>
  <c r="AF2" i="5"/>
  <c r="AE1" i="5"/>
  <c r="AG2" i="5" l="1"/>
  <c r="AF1" i="5"/>
  <c r="AW1" i="6"/>
  <c r="AX2" i="6"/>
  <c r="AY2" i="6" l="1"/>
  <c r="AX1" i="6"/>
  <c r="AG1" i="5"/>
  <c r="AH2" i="5"/>
  <c r="AH1" i="5" l="1"/>
  <c r="AI2" i="5"/>
  <c r="AZ2" i="6"/>
  <c r="AZ1" i="6" s="1"/>
  <c r="AY1" i="6"/>
  <c r="AJ2" i="5" l="1"/>
  <c r="AI1" i="5"/>
  <c r="AK2" i="5" l="1"/>
  <c r="AJ1" i="5"/>
  <c r="AL2" i="5" l="1"/>
  <c r="AK1" i="5"/>
  <c r="AL1" i="5" l="1"/>
  <c r="AM2" i="5"/>
  <c r="AN2" i="5" l="1"/>
  <c r="AM1" i="5"/>
  <c r="AO2" i="5" l="1"/>
  <c r="AN1" i="5"/>
  <c r="AO1" i="5" l="1"/>
  <c r="AP2" i="5"/>
  <c r="AP1" i="5" l="1"/>
  <c r="AQ2" i="5"/>
  <c r="AQ1" i="5" l="1"/>
  <c r="AR2" i="5"/>
  <c r="AS2" i="5" l="1"/>
  <c r="AR1" i="5"/>
  <c r="AT2" i="5" l="1"/>
  <c r="AS1" i="5"/>
  <c r="AU2" i="5" l="1"/>
  <c r="AT1" i="5"/>
  <c r="AV2" i="5" l="1"/>
  <c r="AU1" i="5"/>
  <c r="AW2" i="5" l="1"/>
  <c r="AV1" i="5"/>
  <c r="AW1" i="5" l="1"/>
  <c r="AX2" i="5"/>
  <c r="AX1" i="5" l="1"/>
  <c r="AY2" i="5"/>
  <c r="AY1" i="5" s="1"/>
</calcChain>
</file>

<file path=xl/sharedStrings.xml><?xml version="1.0" encoding="utf-8"?>
<sst xmlns="http://schemas.openxmlformats.org/spreadsheetml/2006/main" count="451" uniqueCount="77">
  <si>
    <t>Ub-AMC alone</t>
  </si>
  <si>
    <t>E01</t>
  </si>
  <si>
    <t>WT-Ubp6 (1)</t>
  </si>
  <si>
    <t>E02</t>
  </si>
  <si>
    <t>E03</t>
  </si>
  <si>
    <t>WT-USP14 (1)</t>
  </si>
  <si>
    <t>E04</t>
  </si>
  <si>
    <t>E05</t>
  </si>
  <si>
    <t>134 (1)</t>
  </si>
  <si>
    <t>E06</t>
  </si>
  <si>
    <t>E07</t>
  </si>
  <si>
    <t>135 (1)</t>
  </si>
  <si>
    <t>E08</t>
  </si>
  <si>
    <t>E09</t>
  </si>
  <si>
    <t>136 (1)</t>
  </si>
  <si>
    <t>E10</t>
  </si>
  <si>
    <t>E11</t>
  </si>
  <si>
    <t>Ub-AMC alone + VS-ptsm</t>
  </si>
  <si>
    <t>G01</t>
  </si>
  <si>
    <t>G02</t>
  </si>
  <si>
    <t>G03</t>
  </si>
  <si>
    <t>G06</t>
  </si>
  <si>
    <t>G07</t>
  </si>
  <si>
    <t>G08</t>
  </si>
  <si>
    <t>G09</t>
  </si>
  <si>
    <t>G10</t>
  </si>
  <si>
    <t>G11</t>
  </si>
  <si>
    <t>G12</t>
  </si>
  <si>
    <t>G13</t>
  </si>
  <si>
    <t>yeast WT</t>
    <phoneticPr fontId="0" type="noConversion"/>
  </si>
  <si>
    <t>HS WT</t>
    <phoneticPr fontId="0" type="noConversion"/>
  </si>
  <si>
    <t>V343A L344A</t>
    <phoneticPr fontId="0" type="noConversion"/>
  </si>
  <si>
    <t>V343A</t>
  </si>
  <si>
    <t>L344A</t>
  </si>
  <si>
    <t>DIV 10000</t>
    <phoneticPr fontId="0" type="noConversion"/>
  </si>
  <si>
    <t>for zeroing</t>
    <phoneticPr fontId="0" type="noConversion"/>
  </si>
  <si>
    <t>zeroed</t>
    <phoneticPr fontId="0" type="noConversion"/>
  </si>
  <si>
    <t>slope</t>
    <phoneticPr fontId="0" type="noConversion"/>
  </si>
  <si>
    <t>RSQ</t>
    <phoneticPr fontId="0" type="noConversion"/>
  </si>
  <si>
    <t>intercept</t>
    <phoneticPr fontId="0" type="noConversion"/>
  </si>
  <si>
    <t xml:space="preserve">slopes </t>
    <phoneticPr fontId="0" type="noConversion"/>
  </si>
  <si>
    <t>AVERAGES</t>
    <phoneticPr fontId="0" type="noConversion"/>
  </si>
  <si>
    <t>zeroed</t>
  </si>
  <si>
    <t>slope</t>
  </si>
  <si>
    <t>RSQ</t>
  </si>
  <si>
    <t>intercept</t>
  </si>
  <si>
    <t>STDEV</t>
    <phoneticPr fontId="0" type="noConversion"/>
  </si>
  <si>
    <t>div 10000</t>
    <phoneticPr fontId="0" type="noConversion"/>
  </si>
  <si>
    <t>SLOPE</t>
    <phoneticPr fontId="5" type="noConversion"/>
  </si>
  <si>
    <t>RSQ</t>
    <phoneticPr fontId="5" type="noConversion"/>
  </si>
  <si>
    <t>INT</t>
    <phoneticPr fontId="5" type="noConversion"/>
  </si>
  <si>
    <t xml:space="preserve">Ratio to WT </t>
    <phoneticPr fontId="5" type="noConversion"/>
  </si>
  <si>
    <t>AV</t>
    <phoneticPr fontId="5" type="noConversion"/>
  </si>
  <si>
    <t>STDEV</t>
    <phoneticPr fontId="5" type="noConversion"/>
  </si>
  <si>
    <t>%stdev</t>
    <phoneticPr fontId="5" type="noConversion"/>
  </si>
  <si>
    <t>zeroed</t>
    <phoneticPr fontId="5" type="noConversion"/>
  </si>
  <si>
    <t>AVERAGE</t>
    <phoneticPr fontId="5" type="noConversion"/>
  </si>
  <si>
    <t>Bound</t>
  </si>
  <si>
    <t>WT</t>
  </si>
  <si>
    <t>mutant</t>
  </si>
  <si>
    <t>Free</t>
  </si>
  <si>
    <t>USP14</t>
  </si>
  <si>
    <t>AVERAGE</t>
  </si>
  <si>
    <t>For zeroing</t>
  </si>
  <si>
    <t>Minus bkgd</t>
  </si>
  <si>
    <t>AV</t>
  </si>
  <si>
    <t>%stdev</t>
  </si>
  <si>
    <t>STDEV</t>
  </si>
  <si>
    <t>Individual pts</t>
  </si>
  <si>
    <t>WTb</t>
  </si>
  <si>
    <t>WTa</t>
  </si>
  <si>
    <t>mutanta</t>
  </si>
  <si>
    <t>mutantb</t>
  </si>
  <si>
    <t>wild type</t>
  </si>
  <si>
    <t>V343A L344A</t>
  </si>
  <si>
    <t>For plotting in PRISM</t>
  </si>
  <si>
    <t>no USP14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</si>
</sst>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13" x14ac:knownFonts="1">
    <font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color indexed="16"/>
      <name val="Verdana"/>
      <family val="2"/>
    </font>
    <font>
      <sz val="10"/>
      <color theme="1"/>
      <name val="Verdana"/>
      <family val="2"/>
    </font>
    <font>
      <sz val="12"/>
      <color rgb="FF9C0006"/>
      <name val="Calibri"/>
      <family val="2"/>
      <scheme val="minor"/>
    </font>
    <font>
      <sz val="10"/>
      <color rgb="FFFF0000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2"/>
      <color indexed="8"/>
      <name val="Verdana"/>
      <family val="2"/>
    </font>
    <font>
      <sz val="12"/>
      <color indexed="8"/>
      <name val="Verdana"/>
      <family val="2"/>
    </font>
    <font>
      <sz val="10"/>
      <color rgb="FF800000"/>
      <name val="Verdana"/>
      <family val="2"/>
    </font>
    <font>
      <b/>
      <sz val="10"/>
      <color rgb="FF80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D9A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3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1" fontId="0" fillId="0" borderId="0" xfId="0" applyNumberFormat="1" applyFont="1" applyAlignment="1">
      <alignment horizontal="left" vertical="center"/>
    </xf>
    <xf numFmtId="1" fontId="0" fillId="3" borderId="0" xfId="0" applyNumberFormat="1" applyFont="1" applyFill="1" applyAlignment="1">
      <alignment horizontal="left" vertical="center"/>
    </xf>
    <xf numFmtId="1" fontId="0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Fill="1"/>
    <xf numFmtId="0" fontId="0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0" fillId="3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2" fontId="0" fillId="0" borderId="0" xfId="0" applyNumberFormat="1" applyFont="1" applyAlignment="1">
      <alignment horizontal="left" vertical="center"/>
    </xf>
    <xf numFmtId="164" fontId="0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0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165" fontId="0" fillId="0" borderId="0" xfId="0" applyNumberFormat="1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66" fontId="0" fillId="0" borderId="0" xfId="0" applyNumberFormat="1" applyFont="1" applyFill="1" applyAlignment="1">
      <alignment horizontal="left" vertical="center"/>
    </xf>
    <xf numFmtId="165" fontId="11" fillId="0" borderId="0" xfId="0" applyNumberFormat="1" applyFont="1" applyAlignment="1">
      <alignment horizontal="left" vertical="center"/>
    </xf>
    <xf numFmtId="164" fontId="11" fillId="0" borderId="0" xfId="0" applyNumberFormat="1" applyFont="1" applyAlignment="1">
      <alignment horizontal="left" vertical="center"/>
    </xf>
    <xf numFmtId="9" fontId="11" fillId="0" borderId="0" xfId="1" applyFont="1" applyFill="1" applyAlignment="1">
      <alignment horizontal="left" vertical="center"/>
    </xf>
    <xf numFmtId="9" fontId="0" fillId="0" borderId="0" xfId="1" applyFont="1" applyFill="1" applyAlignment="1">
      <alignment horizontal="left" vertical="center"/>
    </xf>
    <xf numFmtId="2" fontId="7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2" fontId="11" fillId="0" borderId="0" xfId="0" applyNumberFormat="1" applyFont="1" applyAlignment="1">
      <alignment horizontal="left" vertical="center"/>
    </xf>
    <xf numFmtId="10" fontId="0" fillId="0" borderId="0" xfId="1" applyNumberFormat="1" applyFont="1" applyAlignment="1">
      <alignment horizontal="left" vertical="center"/>
    </xf>
    <xf numFmtId="10" fontId="11" fillId="0" borderId="0" xfId="1" applyNumberFormat="1" applyFont="1" applyAlignment="1">
      <alignment horizontal="left" vertical="center"/>
    </xf>
    <xf numFmtId="10" fontId="3" fillId="0" borderId="0" xfId="1" applyNumberFormat="1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2" fontId="11" fillId="0" borderId="1" xfId="0" applyNumberFormat="1" applyFont="1" applyBorder="1" applyAlignment="1">
      <alignment horizontal="left" vertical="center"/>
    </xf>
    <xf numFmtId="2" fontId="12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11" fillId="0" borderId="0" xfId="1" applyNumberFormat="1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D9A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 2f plot'!$E$3</c:f>
              <c:strCache>
                <c:ptCount val="1"/>
                <c:pt idx="0">
                  <c:v>AV</c:v>
                </c:pt>
              </c:strCache>
            </c:strRef>
          </c:tx>
          <c:spPr>
            <a:solidFill>
              <a:srgbClr val="E52107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1B-0D48-8A36-6E3261DD61AC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1B-0D48-8A36-6E3261DD61AC}"/>
              </c:ext>
            </c:extLst>
          </c:dPt>
          <c:errBars>
            <c:errBarType val="both"/>
            <c:errValType val="cust"/>
            <c:noEndCap val="0"/>
            <c:plus>
              <c:numRef>
                <c:f>'Fig. 2f plot'!$F$4:$F$7</c:f>
                <c:numCache>
                  <c:formatCode>General</c:formatCode>
                  <c:ptCount val="4"/>
                  <c:pt idx="0">
                    <c:v>1.3088456984879471</c:v>
                  </c:pt>
                  <c:pt idx="1">
                    <c:v>0.25718455849625271</c:v>
                  </c:pt>
                  <c:pt idx="2">
                    <c:v>0.59854848446400499</c:v>
                  </c:pt>
                  <c:pt idx="3">
                    <c:v>0.62279570000000006</c:v>
                  </c:pt>
                </c:numCache>
              </c:numRef>
            </c:plus>
            <c:minus>
              <c:numRef>
                <c:f>'Fig. 2f plot'!$F$4:$F$7</c:f>
                <c:numCache>
                  <c:formatCode>General</c:formatCode>
                  <c:ptCount val="4"/>
                  <c:pt idx="0">
                    <c:v>1.3088456984879471</c:v>
                  </c:pt>
                  <c:pt idx="1">
                    <c:v>0.25718455849625271</c:v>
                  </c:pt>
                  <c:pt idx="2">
                    <c:v>0.59854848446400499</c:v>
                  </c:pt>
                  <c:pt idx="3">
                    <c:v>0.62279570000000006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'Fig. 2f plot'!$C$4:$D$7</c:f>
              <c:multiLvlStrCache>
                <c:ptCount val="4"/>
                <c:lvl>
                  <c:pt idx="0">
                    <c:v>WT</c:v>
                  </c:pt>
                  <c:pt idx="1">
                    <c:v>mutant</c:v>
                  </c:pt>
                  <c:pt idx="2">
                    <c:v>WT</c:v>
                  </c:pt>
                  <c:pt idx="3">
                    <c:v>mutant</c:v>
                  </c:pt>
                </c:lvl>
                <c:lvl>
                  <c:pt idx="0">
                    <c:v>Bound</c:v>
                  </c:pt>
                  <c:pt idx="2">
                    <c:v>Free</c:v>
                  </c:pt>
                </c:lvl>
              </c:multiLvlStrCache>
            </c:multiLvlStrRef>
          </c:cat>
          <c:val>
            <c:numRef>
              <c:f>'Fig. 2f plot'!$E$4:$E$7</c:f>
              <c:numCache>
                <c:formatCode>0.00</c:formatCode>
                <c:ptCount val="4"/>
                <c:pt idx="0">
                  <c:v>100</c:v>
                </c:pt>
                <c:pt idx="1">
                  <c:v>0.45172627011040195</c:v>
                </c:pt>
                <c:pt idx="2">
                  <c:v>100</c:v>
                </c:pt>
                <c:pt idx="3">
                  <c:v>102.16891393104599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D1B-0D48-8A36-6E3261DD6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-2"/>
        <c:axId val="2006998400"/>
        <c:axId val="2007992672"/>
      </c:barChart>
      <c:catAx>
        <c:axId val="200699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2007992672"/>
        <c:crosses val="autoZero"/>
        <c:auto val="1"/>
        <c:lblAlgn val="ctr"/>
        <c:lblOffset val="100"/>
        <c:noMultiLvlLbl val="0"/>
      </c:catAx>
      <c:valAx>
        <c:axId val="2007992672"/>
        <c:scaling>
          <c:orientation val="minMax"/>
          <c:max val="1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yriad Pro" panose="020B0503030403020204" pitchFamily="34" charset="0"/>
                <a:ea typeface="+mn-ea"/>
                <a:cs typeface="+mn-cs"/>
              </a:defRPr>
            </a:pPr>
            <a:endParaRPr lang="en-US"/>
          </a:p>
        </c:txPr>
        <c:crossAx val="200699840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500">
          <a:latin typeface="Myriad Pro" panose="020B0503030403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668701</xdr:colOff>
      <xdr:row>9</xdr:row>
      <xdr:rowOff>89087</xdr:rowOff>
    </xdr:from>
    <xdr:to>
      <xdr:col>7</xdr:col>
      <xdr:colOff>128426</xdr:colOff>
      <xdr:row>32</xdr:row>
      <xdr:rowOff>171236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C0D877-42E4-3340-AA03-680348C501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42D49-842D-D749-B0C7-C25449F31A95}">
  <dimension ref="A1:BK22"/>
  <sheetViews>
    <sheetView workbookViewId="0">
      <selection activeCell="K33" sqref="K33"/>
    </sheetView>
  </sheetViews>
  <sheetFormatPr baseColWidth="10" defaultRowHeight="18" customHeight="1" x14ac:dyDescent="0.15"/>
  <cols>
    <col min="1" max="1" width="14.33203125" style="4" bestFit="1" customWidth="1"/>
    <col min="2" max="2" width="4.1640625" style="4" bestFit="1" customWidth="1"/>
    <col min="3" max="17" width="7.1640625" style="4" bestFit="1" customWidth="1"/>
    <col min="18" max="63" width="8.1640625" style="4" bestFit="1" customWidth="1"/>
    <col min="64" max="16384" width="10.83203125" style="4"/>
  </cols>
  <sheetData>
    <row r="1" spans="1:63" ht="18" customHeight="1" x14ac:dyDescent="0.15">
      <c r="N1" s="16">
        <v>0</v>
      </c>
      <c r="O1" s="16">
        <v>1</v>
      </c>
      <c r="P1" s="16">
        <v>2</v>
      </c>
      <c r="Q1" s="16">
        <v>3</v>
      </c>
      <c r="R1" s="16">
        <v>4</v>
      </c>
      <c r="S1" s="16">
        <v>5</v>
      </c>
      <c r="T1" s="16">
        <v>6</v>
      </c>
      <c r="U1" s="16">
        <v>7</v>
      </c>
      <c r="V1" s="16">
        <v>8</v>
      </c>
      <c r="W1" s="16">
        <v>9</v>
      </c>
      <c r="X1" s="16">
        <v>10</v>
      </c>
      <c r="Y1" s="16">
        <v>11</v>
      </c>
      <c r="Z1" s="16">
        <v>12</v>
      </c>
      <c r="AA1" s="16">
        <v>13</v>
      </c>
      <c r="AB1" s="16">
        <v>14</v>
      </c>
      <c r="AC1" s="16">
        <v>15</v>
      </c>
    </row>
    <row r="2" spans="1:63" s="1" customFormat="1" ht="18" customHeight="1" x14ac:dyDescent="0.15">
      <c r="C2" s="1">
        <v>0</v>
      </c>
      <c r="D2" s="1">
        <v>1</v>
      </c>
      <c r="E2" s="1">
        <v>2</v>
      </c>
      <c r="F2" s="1">
        <v>3</v>
      </c>
      <c r="G2" s="1">
        <v>4</v>
      </c>
      <c r="H2" s="1">
        <v>5</v>
      </c>
      <c r="I2" s="1">
        <v>6</v>
      </c>
      <c r="J2" s="1">
        <v>7</v>
      </c>
      <c r="K2" s="1">
        <v>8</v>
      </c>
      <c r="L2" s="1">
        <v>9</v>
      </c>
      <c r="M2" s="1">
        <v>10</v>
      </c>
      <c r="N2" s="1">
        <v>11</v>
      </c>
      <c r="O2" s="1">
        <v>12</v>
      </c>
      <c r="P2" s="1">
        <v>13</v>
      </c>
      <c r="Q2" s="1">
        <v>14</v>
      </c>
      <c r="R2" s="1">
        <v>15</v>
      </c>
      <c r="S2" s="1">
        <v>16</v>
      </c>
      <c r="T2" s="1">
        <v>17</v>
      </c>
      <c r="U2" s="1">
        <v>18</v>
      </c>
      <c r="V2" s="1">
        <v>19</v>
      </c>
      <c r="W2" s="1">
        <v>20</v>
      </c>
      <c r="X2" s="1">
        <v>21</v>
      </c>
      <c r="Y2" s="1">
        <v>22</v>
      </c>
      <c r="Z2" s="1">
        <v>23</v>
      </c>
      <c r="AA2" s="1">
        <v>24</v>
      </c>
      <c r="AB2" s="1">
        <v>25</v>
      </c>
      <c r="AC2" s="1">
        <v>26</v>
      </c>
      <c r="AD2" s="1">
        <v>27</v>
      </c>
      <c r="AE2" s="1">
        <v>28</v>
      </c>
      <c r="AF2" s="1">
        <v>29</v>
      </c>
      <c r="AG2" s="1">
        <v>30</v>
      </c>
      <c r="AH2" s="1">
        <v>31</v>
      </c>
      <c r="AI2" s="1">
        <v>32</v>
      </c>
      <c r="AJ2" s="1">
        <v>33</v>
      </c>
      <c r="AK2" s="1">
        <v>34</v>
      </c>
      <c r="AL2" s="1">
        <v>35</v>
      </c>
      <c r="AM2" s="1">
        <v>36</v>
      </c>
      <c r="AN2" s="1">
        <v>37</v>
      </c>
      <c r="AO2" s="1">
        <v>38</v>
      </c>
      <c r="AP2" s="1">
        <v>39</v>
      </c>
      <c r="AQ2" s="1">
        <v>40</v>
      </c>
      <c r="AR2" s="1">
        <v>41</v>
      </c>
      <c r="AS2" s="1">
        <v>42</v>
      </c>
      <c r="AT2" s="1">
        <v>43</v>
      </c>
      <c r="AU2" s="1">
        <v>44</v>
      </c>
      <c r="AV2" s="1">
        <v>45</v>
      </c>
      <c r="AW2" s="1">
        <v>46</v>
      </c>
      <c r="AX2" s="1">
        <v>47</v>
      </c>
      <c r="AY2" s="1">
        <v>48</v>
      </c>
      <c r="AZ2" s="1">
        <v>49</v>
      </c>
      <c r="BA2" s="1">
        <v>50</v>
      </c>
      <c r="BB2" s="1">
        <v>51</v>
      </c>
      <c r="BC2" s="1">
        <v>52</v>
      </c>
      <c r="BD2" s="1">
        <v>53</v>
      </c>
      <c r="BE2" s="1">
        <v>54</v>
      </c>
      <c r="BF2" s="1">
        <v>55</v>
      </c>
      <c r="BG2" s="1">
        <v>56</v>
      </c>
      <c r="BH2" s="1">
        <v>57</v>
      </c>
      <c r="BI2" s="1">
        <v>58</v>
      </c>
      <c r="BJ2" s="1">
        <v>59</v>
      </c>
      <c r="BK2" s="1">
        <v>60</v>
      </c>
    </row>
    <row r="3" spans="1:63" s="5" customFormat="1" ht="18" customHeight="1" x14ac:dyDescent="0.15">
      <c r="A3" s="19" t="s">
        <v>0</v>
      </c>
      <c r="B3" s="5" t="s">
        <v>1</v>
      </c>
      <c r="C3" s="5">
        <v>244250</v>
      </c>
      <c r="D3" s="5">
        <v>259833</v>
      </c>
      <c r="E3" s="5">
        <v>259856</v>
      </c>
      <c r="F3" s="5">
        <v>257929</v>
      </c>
      <c r="G3" s="5">
        <v>262555</v>
      </c>
      <c r="H3" s="5">
        <v>255793</v>
      </c>
      <c r="I3" s="5">
        <v>259466</v>
      </c>
      <c r="J3" s="5">
        <v>251856</v>
      </c>
      <c r="K3" s="5">
        <v>257303</v>
      </c>
      <c r="L3" s="5">
        <v>259683</v>
      </c>
      <c r="M3" s="5">
        <v>258088</v>
      </c>
      <c r="N3" s="15">
        <v>259878</v>
      </c>
      <c r="O3" s="5">
        <v>257073</v>
      </c>
      <c r="P3" s="5">
        <v>260955</v>
      </c>
      <c r="Q3" s="5">
        <v>260406</v>
      </c>
      <c r="R3" s="5">
        <v>258366</v>
      </c>
      <c r="S3" s="5">
        <v>267041</v>
      </c>
      <c r="T3" s="5">
        <v>258747</v>
      </c>
      <c r="U3" s="5">
        <v>257986</v>
      </c>
      <c r="V3" s="5">
        <v>266456</v>
      </c>
      <c r="W3" s="5">
        <v>264581</v>
      </c>
      <c r="X3" s="5">
        <v>256490</v>
      </c>
      <c r="Y3" s="5">
        <v>260646</v>
      </c>
      <c r="Z3" s="5">
        <v>263295</v>
      </c>
      <c r="AA3" s="5">
        <v>259353</v>
      </c>
      <c r="AB3" s="5">
        <v>259266</v>
      </c>
      <c r="AC3" s="17">
        <v>265710</v>
      </c>
      <c r="AD3" s="18">
        <v>258990</v>
      </c>
      <c r="AE3" s="5">
        <v>259721</v>
      </c>
      <c r="AF3" s="5">
        <v>257195</v>
      </c>
      <c r="AG3" s="5">
        <v>264432</v>
      </c>
      <c r="AH3" s="5">
        <v>263621</v>
      </c>
      <c r="AI3" s="5">
        <v>264259</v>
      </c>
      <c r="AJ3" s="5">
        <v>264196</v>
      </c>
      <c r="AK3" s="5">
        <v>266889</v>
      </c>
      <c r="AL3" s="5">
        <v>267136</v>
      </c>
      <c r="AM3" s="5">
        <v>270971</v>
      </c>
      <c r="AN3" s="5">
        <v>265707</v>
      </c>
      <c r="AO3" s="5">
        <v>265492</v>
      </c>
      <c r="AP3" s="5">
        <v>267420</v>
      </c>
      <c r="AQ3" s="5">
        <v>262481</v>
      </c>
      <c r="AR3" s="5">
        <v>268556</v>
      </c>
      <c r="AS3" s="5">
        <v>269320</v>
      </c>
      <c r="AT3" s="5">
        <v>266173</v>
      </c>
      <c r="AU3" s="5">
        <v>267219</v>
      </c>
      <c r="AV3" s="5">
        <v>269725</v>
      </c>
      <c r="AW3" s="5">
        <v>269556</v>
      </c>
      <c r="AX3" s="5">
        <v>266294</v>
      </c>
      <c r="AY3" s="5">
        <v>264836</v>
      </c>
      <c r="AZ3" s="5">
        <v>268438</v>
      </c>
      <c r="BA3" s="5">
        <v>262514</v>
      </c>
      <c r="BB3" s="5">
        <v>266083</v>
      </c>
      <c r="BC3" s="5">
        <v>272757</v>
      </c>
      <c r="BD3" s="5">
        <v>266046</v>
      </c>
      <c r="BE3" s="5">
        <v>263597</v>
      </c>
      <c r="BF3" s="5">
        <v>273953</v>
      </c>
      <c r="BG3" s="5">
        <v>268699</v>
      </c>
      <c r="BH3" s="5">
        <v>274315</v>
      </c>
      <c r="BI3" s="5">
        <v>270262</v>
      </c>
      <c r="BJ3" s="5">
        <v>268787</v>
      </c>
      <c r="BK3" s="5">
        <v>270012</v>
      </c>
    </row>
    <row r="4" spans="1:63" s="5" customFormat="1" ht="18" customHeight="1" x14ac:dyDescent="0.15">
      <c r="A4" s="19"/>
      <c r="N4" s="15"/>
      <c r="AC4" s="17"/>
      <c r="AD4" s="18"/>
    </row>
    <row r="5" spans="1:63" s="5" customFormat="1" ht="18" customHeight="1" x14ac:dyDescent="0.15">
      <c r="A5" s="19" t="s">
        <v>2</v>
      </c>
      <c r="B5" s="5" t="s">
        <v>3</v>
      </c>
      <c r="C5" s="5">
        <v>293312</v>
      </c>
      <c r="D5" s="5">
        <v>343991</v>
      </c>
      <c r="E5" s="5">
        <v>396718</v>
      </c>
      <c r="F5" s="5">
        <v>444714</v>
      </c>
      <c r="G5" s="5">
        <v>484907</v>
      </c>
      <c r="H5" s="5">
        <v>541277</v>
      </c>
      <c r="I5" s="5">
        <v>581845</v>
      </c>
      <c r="J5" s="5">
        <v>614029</v>
      </c>
      <c r="K5" s="5">
        <v>679756</v>
      </c>
      <c r="L5" s="5">
        <v>732752</v>
      </c>
      <c r="M5" s="5">
        <v>765625</v>
      </c>
      <c r="N5" s="15">
        <v>815175</v>
      </c>
      <c r="O5" s="5">
        <v>864373</v>
      </c>
      <c r="P5" s="5">
        <v>894961</v>
      </c>
      <c r="Q5" s="5">
        <v>947164</v>
      </c>
      <c r="R5" s="5">
        <v>1001977</v>
      </c>
      <c r="S5" s="5">
        <v>1031293</v>
      </c>
      <c r="T5" s="5">
        <v>1079716</v>
      </c>
      <c r="U5" s="5">
        <v>1123958</v>
      </c>
      <c r="V5" s="5">
        <v>1172705</v>
      </c>
      <c r="W5" s="5">
        <v>1215523</v>
      </c>
      <c r="X5" s="5">
        <v>1249841</v>
      </c>
      <c r="Y5" s="5">
        <v>1305464</v>
      </c>
      <c r="Z5" s="5">
        <v>1339568</v>
      </c>
      <c r="AA5" s="5">
        <v>1405274</v>
      </c>
      <c r="AB5" s="5">
        <v>1434343</v>
      </c>
      <c r="AC5" s="17">
        <v>1476652</v>
      </c>
      <c r="AD5" s="18">
        <v>1521566</v>
      </c>
      <c r="AE5" s="5">
        <v>1555509</v>
      </c>
      <c r="AF5" s="5">
        <v>1596826</v>
      </c>
      <c r="AG5" s="5">
        <v>1633377</v>
      </c>
      <c r="AH5" s="5">
        <v>1682465</v>
      </c>
      <c r="AI5" s="5">
        <v>1711586</v>
      </c>
      <c r="AJ5" s="5">
        <v>1759935</v>
      </c>
      <c r="AK5" s="5">
        <v>1814606</v>
      </c>
      <c r="AL5" s="5">
        <v>1853941</v>
      </c>
      <c r="AM5" s="5">
        <v>1892350</v>
      </c>
      <c r="AN5" s="5">
        <v>1921383</v>
      </c>
      <c r="AO5" s="5">
        <v>1989550</v>
      </c>
      <c r="AP5" s="5">
        <v>2011433</v>
      </c>
      <c r="AQ5" s="5">
        <v>2045129</v>
      </c>
      <c r="AR5" s="5">
        <v>2094181</v>
      </c>
      <c r="AS5" s="5">
        <v>2136313</v>
      </c>
      <c r="AT5" s="5">
        <v>2170742</v>
      </c>
      <c r="AU5" s="5">
        <v>2213903</v>
      </c>
      <c r="AV5" s="5">
        <v>2226441</v>
      </c>
      <c r="AW5" s="5">
        <v>2290657</v>
      </c>
      <c r="AX5" s="5">
        <v>2327699</v>
      </c>
      <c r="AY5" s="5">
        <v>2347506</v>
      </c>
      <c r="AZ5" s="5">
        <v>2390458</v>
      </c>
      <c r="BA5" s="5">
        <v>2435361</v>
      </c>
      <c r="BB5" s="5">
        <v>2474403</v>
      </c>
      <c r="BC5" s="5">
        <v>2507128</v>
      </c>
      <c r="BD5" s="5">
        <v>2548621</v>
      </c>
      <c r="BE5" s="5">
        <v>2591527</v>
      </c>
      <c r="BF5" s="5">
        <v>2624118</v>
      </c>
      <c r="BG5" s="5">
        <v>2647508</v>
      </c>
      <c r="BH5" s="5">
        <v>2692350</v>
      </c>
      <c r="BI5" s="5">
        <v>2729247</v>
      </c>
      <c r="BJ5" s="5">
        <v>2752916</v>
      </c>
      <c r="BK5" s="5">
        <v>2796635</v>
      </c>
    </row>
    <row r="6" spans="1:63" s="5" customFormat="1" ht="18" customHeight="1" x14ac:dyDescent="0.15">
      <c r="A6" s="19" t="s">
        <v>2</v>
      </c>
      <c r="B6" s="5" t="s">
        <v>4</v>
      </c>
      <c r="C6" s="5">
        <v>296272</v>
      </c>
      <c r="D6" s="5">
        <v>354274</v>
      </c>
      <c r="E6" s="5">
        <v>404070</v>
      </c>
      <c r="F6" s="5">
        <v>457144</v>
      </c>
      <c r="G6" s="5">
        <v>513550</v>
      </c>
      <c r="H6" s="5">
        <v>557405</v>
      </c>
      <c r="I6" s="5">
        <v>618493</v>
      </c>
      <c r="J6" s="5">
        <v>656710</v>
      </c>
      <c r="K6" s="5">
        <v>701704</v>
      </c>
      <c r="L6" s="5">
        <v>748451</v>
      </c>
      <c r="M6" s="5">
        <v>801839</v>
      </c>
      <c r="N6" s="15">
        <v>854009</v>
      </c>
      <c r="O6" s="5">
        <v>903464</v>
      </c>
      <c r="P6" s="5">
        <v>932043</v>
      </c>
      <c r="Q6" s="5">
        <v>990118</v>
      </c>
      <c r="R6" s="5">
        <v>1047308</v>
      </c>
      <c r="S6" s="5">
        <v>1079409</v>
      </c>
      <c r="T6" s="5">
        <v>1135647</v>
      </c>
      <c r="U6" s="5">
        <v>1180766</v>
      </c>
      <c r="V6" s="5">
        <v>1229539</v>
      </c>
      <c r="W6" s="5">
        <v>1268658</v>
      </c>
      <c r="X6" s="5">
        <v>1308877</v>
      </c>
      <c r="Y6" s="5">
        <v>1359046</v>
      </c>
      <c r="Z6" s="5">
        <v>1401144</v>
      </c>
      <c r="AA6" s="5">
        <v>1432985</v>
      </c>
      <c r="AB6" s="5">
        <v>1496616</v>
      </c>
      <c r="AC6" s="17">
        <v>1528497</v>
      </c>
      <c r="AD6" s="18">
        <v>1593243</v>
      </c>
      <c r="AE6" s="5">
        <v>1613748</v>
      </c>
      <c r="AF6" s="5">
        <v>1673237</v>
      </c>
      <c r="AG6" s="5">
        <v>1702707</v>
      </c>
      <c r="AH6" s="5">
        <v>1735305</v>
      </c>
      <c r="AI6" s="5">
        <v>1793890</v>
      </c>
      <c r="AJ6" s="5">
        <v>1834762</v>
      </c>
      <c r="AK6" s="5">
        <v>1891558</v>
      </c>
      <c r="AL6" s="5">
        <v>1927605</v>
      </c>
      <c r="AM6" s="5">
        <v>1979850</v>
      </c>
      <c r="AN6" s="5">
        <v>1997477</v>
      </c>
      <c r="AO6" s="5">
        <v>2068186</v>
      </c>
      <c r="AP6" s="5">
        <v>2089822</v>
      </c>
      <c r="AQ6" s="5">
        <v>2116457</v>
      </c>
      <c r="AR6" s="5">
        <v>2153848</v>
      </c>
      <c r="AS6" s="5">
        <v>2204581</v>
      </c>
      <c r="AT6" s="5">
        <v>2243133</v>
      </c>
      <c r="AU6" s="5">
        <v>2277760</v>
      </c>
      <c r="AV6" s="5">
        <v>2331901</v>
      </c>
      <c r="AW6" s="5">
        <v>2354387</v>
      </c>
      <c r="AX6" s="5">
        <v>2394872</v>
      </c>
      <c r="AY6" s="5">
        <v>2433718</v>
      </c>
      <c r="AZ6" s="5">
        <v>2459299</v>
      </c>
      <c r="BA6" s="5">
        <v>2502337</v>
      </c>
      <c r="BB6" s="5">
        <v>2551965</v>
      </c>
      <c r="BC6" s="5">
        <v>2589368</v>
      </c>
      <c r="BD6" s="5">
        <v>2624821</v>
      </c>
      <c r="BE6" s="5">
        <v>2659706</v>
      </c>
      <c r="BF6" s="5">
        <v>2714121</v>
      </c>
      <c r="BG6" s="5">
        <v>2735521</v>
      </c>
      <c r="BH6" s="5">
        <v>2761591</v>
      </c>
      <c r="BI6" s="5">
        <v>2781744</v>
      </c>
      <c r="BJ6" s="5">
        <v>2849050</v>
      </c>
      <c r="BK6" s="5">
        <v>2885305</v>
      </c>
    </row>
    <row r="7" spans="1:63" s="5" customFormat="1" ht="18" customHeight="1" x14ac:dyDescent="0.15">
      <c r="A7" s="19"/>
      <c r="N7" s="15"/>
      <c r="AC7" s="17"/>
      <c r="AD7" s="18"/>
    </row>
    <row r="8" spans="1:63" s="5" customFormat="1" ht="18" customHeight="1" x14ac:dyDescent="0.15">
      <c r="A8" s="19" t="s">
        <v>5</v>
      </c>
      <c r="B8" s="5" t="s">
        <v>6</v>
      </c>
      <c r="C8" s="5">
        <v>232007</v>
      </c>
      <c r="D8" s="5">
        <v>228289</v>
      </c>
      <c r="E8" s="5">
        <v>224874</v>
      </c>
      <c r="F8" s="5">
        <v>231646</v>
      </c>
      <c r="G8" s="5">
        <v>217319</v>
      </c>
      <c r="H8" s="5">
        <v>192438</v>
      </c>
      <c r="I8" s="5">
        <v>140899</v>
      </c>
      <c r="J8" s="5">
        <v>305521</v>
      </c>
      <c r="K8" s="5">
        <v>314531</v>
      </c>
      <c r="L8" s="5">
        <v>316637</v>
      </c>
      <c r="M8" s="5">
        <v>329900</v>
      </c>
      <c r="N8" s="15">
        <v>331059</v>
      </c>
      <c r="O8" s="5">
        <v>332150</v>
      </c>
      <c r="P8" s="5">
        <v>335113</v>
      </c>
      <c r="Q8" s="5">
        <v>338703</v>
      </c>
      <c r="R8" s="5">
        <v>344073</v>
      </c>
      <c r="S8" s="5">
        <v>353538</v>
      </c>
      <c r="T8" s="5">
        <v>351843</v>
      </c>
      <c r="U8" s="5">
        <v>354632</v>
      </c>
      <c r="V8" s="5">
        <v>359603</v>
      </c>
      <c r="W8" s="5">
        <v>368995</v>
      </c>
      <c r="X8" s="5">
        <v>367749</v>
      </c>
      <c r="Y8" s="5">
        <v>369650</v>
      </c>
      <c r="Z8" s="5">
        <v>375502</v>
      </c>
      <c r="AA8" s="5">
        <v>384010</v>
      </c>
      <c r="AB8" s="5">
        <v>392084</v>
      </c>
      <c r="AC8" s="17">
        <v>390415</v>
      </c>
      <c r="AD8" s="18">
        <v>388863</v>
      </c>
      <c r="AE8" s="5">
        <v>401856</v>
      </c>
      <c r="AF8" s="5">
        <v>395208</v>
      </c>
      <c r="AG8" s="5">
        <v>412979</v>
      </c>
      <c r="AH8" s="5">
        <v>411142</v>
      </c>
      <c r="AI8" s="5">
        <v>418813</v>
      </c>
      <c r="AJ8" s="5">
        <v>420632</v>
      </c>
      <c r="AK8" s="5">
        <v>421349</v>
      </c>
      <c r="AL8" s="5">
        <v>429974</v>
      </c>
      <c r="AM8" s="5">
        <v>434711</v>
      </c>
      <c r="AN8" s="5">
        <v>431610</v>
      </c>
      <c r="AO8" s="5">
        <v>437515</v>
      </c>
      <c r="AP8" s="5">
        <v>444016</v>
      </c>
      <c r="AQ8" s="5">
        <v>449821</v>
      </c>
      <c r="AR8" s="5">
        <v>461397</v>
      </c>
      <c r="AS8" s="5">
        <v>454827</v>
      </c>
      <c r="AT8" s="5">
        <v>457047</v>
      </c>
      <c r="AU8" s="5">
        <v>465999</v>
      </c>
      <c r="AV8" s="5">
        <v>476694</v>
      </c>
      <c r="AW8" s="5">
        <v>478549</v>
      </c>
      <c r="AX8" s="5">
        <v>486074</v>
      </c>
      <c r="AY8" s="5">
        <v>488515</v>
      </c>
      <c r="AZ8" s="5">
        <v>491644</v>
      </c>
      <c r="BA8" s="5">
        <v>489738</v>
      </c>
      <c r="BB8" s="5">
        <v>493595</v>
      </c>
      <c r="BC8" s="5">
        <v>505501</v>
      </c>
      <c r="BD8" s="5">
        <v>509277</v>
      </c>
      <c r="BE8" s="5">
        <v>511906</v>
      </c>
      <c r="BF8" s="5">
        <v>520420</v>
      </c>
      <c r="BG8" s="5">
        <v>518364</v>
      </c>
      <c r="BH8" s="5">
        <v>529552</v>
      </c>
      <c r="BI8" s="5">
        <v>533660</v>
      </c>
      <c r="BJ8" s="5">
        <v>533913</v>
      </c>
      <c r="BK8" s="5">
        <v>542599</v>
      </c>
    </row>
    <row r="9" spans="1:63" s="5" customFormat="1" ht="18" customHeight="1" x14ac:dyDescent="0.15">
      <c r="A9" s="19" t="s">
        <v>5</v>
      </c>
      <c r="B9" s="5" t="s">
        <v>7</v>
      </c>
      <c r="C9" s="5">
        <v>257785</v>
      </c>
      <c r="D9" s="5">
        <v>238110</v>
      </c>
      <c r="E9" s="5">
        <v>291087</v>
      </c>
      <c r="F9" s="5">
        <v>293982</v>
      </c>
      <c r="G9" s="5">
        <v>297030</v>
      </c>
      <c r="H9" s="5">
        <v>308130</v>
      </c>
      <c r="I9" s="5">
        <v>308835</v>
      </c>
      <c r="J9" s="5">
        <v>306478</v>
      </c>
      <c r="K9" s="5">
        <v>312515</v>
      </c>
      <c r="L9" s="5">
        <v>321237</v>
      </c>
      <c r="M9" s="5">
        <v>319084</v>
      </c>
      <c r="N9" s="15">
        <v>323326</v>
      </c>
      <c r="O9" s="5">
        <v>325666</v>
      </c>
      <c r="P9" s="5">
        <v>334159</v>
      </c>
      <c r="Q9" s="5">
        <v>337638</v>
      </c>
      <c r="R9" s="5">
        <v>341604</v>
      </c>
      <c r="S9" s="5">
        <v>342296</v>
      </c>
      <c r="T9" s="5">
        <v>348548</v>
      </c>
      <c r="U9" s="5">
        <v>353720</v>
      </c>
      <c r="V9" s="5">
        <v>357625</v>
      </c>
      <c r="W9" s="5">
        <v>360341</v>
      </c>
      <c r="X9" s="5">
        <v>369276</v>
      </c>
      <c r="Y9" s="5">
        <v>368262</v>
      </c>
      <c r="Z9" s="5">
        <v>371000</v>
      </c>
      <c r="AA9" s="5">
        <v>381276</v>
      </c>
      <c r="AB9" s="5">
        <v>386909</v>
      </c>
      <c r="AC9" s="17">
        <v>389840</v>
      </c>
      <c r="AD9" s="18">
        <v>389271</v>
      </c>
      <c r="AE9" s="5">
        <v>399304</v>
      </c>
      <c r="AF9" s="5">
        <v>398845</v>
      </c>
      <c r="AG9" s="5">
        <v>410610</v>
      </c>
      <c r="AH9" s="5">
        <v>409948</v>
      </c>
      <c r="AI9" s="5">
        <v>414533</v>
      </c>
      <c r="AJ9" s="5">
        <v>417672</v>
      </c>
      <c r="AK9" s="5">
        <v>420279</v>
      </c>
      <c r="AL9" s="5">
        <v>422521</v>
      </c>
      <c r="AM9" s="5">
        <v>428049</v>
      </c>
      <c r="AN9" s="5">
        <v>436588</v>
      </c>
      <c r="AO9" s="5">
        <v>437964</v>
      </c>
      <c r="AP9" s="5">
        <v>442627</v>
      </c>
      <c r="AQ9" s="5">
        <v>448206</v>
      </c>
      <c r="AR9" s="5">
        <v>452548</v>
      </c>
      <c r="AS9" s="5">
        <v>462847</v>
      </c>
      <c r="AT9" s="5">
        <v>463816</v>
      </c>
      <c r="AU9" s="5">
        <v>464640</v>
      </c>
      <c r="AV9" s="5">
        <v>478269</v>
      </c>
      <c r="AW9" s="5">
        <v>478909</v>
      </c>
      <c r="AX9" s="5">
        <v>481001</v>
      </c>
      <c r="AY9" s="5">
        <v>477839</v>
      </c>
      <c r="AZ9" s="5">
        <v>489181</v>
      </c>
      <c r="BA9" s="5">
        <v>492624</v>
      </c>
      <c r="BB9" s="5">
        <v>502595</v>
      </c>
      <c r="BC9" s="5">
        <v>501665</v>
      </c>
      <c r="BD9" s="5">
        <v>506119</v>
      </c>
      <c r="BE9" s="5">
        <v>514135</v>
      </c>
      <c r="BF9" s="5">
        <v>511128</v>
      </c>
      <c r="BG9" s="5">
        <v>517130</v>
      </c>
      <c r="BH9" s="5">
        <v>525059</v>
      </c>
      <c r="BI9" s="5">
        <v>529746</v>
      </c>
      <c r="BJ9" s="5">
        <v>533557</v>
      </c>
      <c r="BK9" s="5">
        <v>533106</v>
      </c>
    </row>
    <row r="10" spans="1:63" s="5" customFormat="1" ht="18" customHeight="1" x14ac:dyDescent="0.15">
      <c r="A10" s="19"/>
      <c r="N10" s="15"/>
      <c r="AC10" s="17"/>
      <c r="AD10" s="18"/>
    </row>
    <row r="11" spans="1:63" s="5" customFormat="1" ht="18" customHeight="1" x14ac:dyDescent="0.15">
      <c r="A11" s="19" t="s">
        <v>8</v>
      </c>
      <c r="B11" s="5" t="s">
        <v>9</v>
      </c>
      <c r="C11" s="5">
        <v>271065</v>
      </c>
      <c r="D11" s="5">
        <v>250466</v>
      </c>
      <c r="E11" s="5">
        <v>296038</v>
      </c>
      <c r="F11" s="5">
        <v>303078</v>
      </c>
      <c r="G11" s="5">
        <v>310688</v>
      </c>
      <c r="H11" s="5">
        <v>315666</v>
      </c>
      <c r="I11" s="5">
        <v>315154</v>
      </c>
      <c r="J11" s="5">
        <v>319038</v>
      </c>
      <c r="K11" s="5">
        <v>324562</v>
      </c>
      <c r="L11" s="5">
        <v>326400</v>
      </c>
      <c r="M11" s="5">
        <v>331542</v>
      </c>
      <c r="N11" s="15">
        <v>332501</v>
      </c>
      <c r="O11" s="5">
        <v>341532</v>
      </c>
      <c r="P11" s="5">
        <v>337444</v>
      </c>
      <c r="Q11" s="5">
        <v>346938</v>
      </c>
      <c r="R11" s="5">
        <v>348718</v>
      </c>
      <c r="S11" s="5">
        <v>350138</v>
      </c>
      <c r="T11" s="5">
        <v>356921</v>
      </c>
      <c r="U11" s="5">
        <v>358385</v>
      </c>
      <c r="V11" s="5">
        <v>365697</v>
      </c>
      <c r="W11" s="5">
        <v>373744</v>
      </c>
      <c r="X11" s="5">
        <v>376570</v>
      </c>
      <c r="Y11" s="5">
        <v>378541</v>
      </c>
      <c r="Z11" s="5">
        <v>386830</v>
      </c>
      <c r="AA11" s="5">
        <v>386409</v>
      </c>
      <c r="AB11" s="5">
        <v>394018</v>
      </c>
      <c r="AC11" s="17">
        <v>391854</v>
      </c>
      <c r="AD11" s="18">
        <v>399655</v>
      </c>
      <c r="AE11" s="5">
        <v>409093</v>
      </c>
      <c r="AF11" s="5">
        <v>417485</v>
      </c>
      <c r="AG11" s="5">
        <v>417589</v>
      </c>
      <c r="AH11" s="5">
        <v>415299</v>
      </c>
      <c r="AI11" s="5">
        <v>428890</v>
      </c>
      <c r="AJ11" s="5">
        <v>433109</v>
      </c>
      <c r="AK11" s="5">
        <v>433994</v>
      </c>
      <c r="AL11" s="5">
        <v>436004</v>
      </c>
      <c r="AM11" s="5">
        <v>441488</v>
      </c>
      <c r="AN11" s="5">
        <v>443251</v>
      </c>
      <c r="AO11" s="5">
        <v>449243</v>
      </c>
      <c r="AP11" s="5">
        <v>453624</v>
      </c>
      <c r="AQ11" s="5">
        <v>454200</v>
      </c>
      <c r="AR11" s="5">
        <v>463338</v>
      </c>
      <c r="AS11" s="5">
        <v>465809</v>
      </c>
      <c r="AT11" s="5">
        <v>470200</v>
      </c>
      <c r="AU11" s="5">
        <v>473351</v>
      </c>
      <c r="AV11" s="5">
        <v>481267</v>
      </c>
      <c r="AW11" s="5">
        <v>487069</v>
      </c>
      <c r="AX11" s="5">
        <v>489048</v>
      </c>
      <c r="AY11" s="5">
        <v>501271</v>
      </c>
      <c r="AZ11" s="5">
        <v>503320</v>
      </c>
      <c r="BA11" s="5">
        <v>500517</v>
      </c>
      <c r="BB11" s="5">
        <v>513111</v>
      </c>
      <c r="BC11" s="5">
        <v>519000</v>
      </c>
      <c r="BD11" s="5">
        <v>511163</v>
      </c>
      <c r="BE11" s="5">
        <v>517705</v>
      </c>
      <c r="BF11" s="5">
        <v>527552</v>
      </c>
      <c r="BG11" s="5">
        <v>527702</v>
      </c>
      <c r="BH11" s="5">
        <v>529478</v>
      </c>
      <c r="BI11" s="5">
        <v>544240</v>
      </c>
      <c r="BJ11" s="5">
        <v>544371</v>
      </c>
      <c r="BK11" s="5">
        <v>552054</v>
      </c>
    </row>
    <row r="12" spans="1:63" s="5" customFormat="1" ht="18" customHeight="1" x14ac:dyDescent="0.15">
      <c r="A12" s="19" t="s">
        <v>8</v>
      </c>
      <c r="B12" s="5" t="s">
        <v>10</v>
      </c>
      <c r="C12" s="5">
        <v>252926</v>
      </c>
      <c r="D12" s="5">
        <v>242795</v>
      </c>
      <c r="E12" s="5">
        <v>232221</v>
      </c>
      <c r="F12" s="5">
        <v>209901</v>
      </c>
      <c r="G12" s="5">
        <v>298140</v>
      </c>
      <c r="H12" s="5">
        <v>300829</v>
      </c>
      <c r="I12" s="5">
        <v>313841</v>
      </c>
      <c r="J12" s="5">
        <v>314000</v>
      </c>
      <c r="K12" s="5">
        <v>318254</v>
      </c>
      <c r="L12" s="5">
        <v>321160</v>
      </c>
      <c r="M12" s="5">
        <v>325860</v>
      </c>
      <c r="N12" s="15">
        <v>328111</v>
      </c>
      <c r="O12" s="5">
        <v>333566</v>
      </c>
      <c r="P12" s="5">
        <v>333632</v>
      </c>
      <c r="Q12" s="5">
        <v>345814</v>
      </c>
      <c r="R12" s="5">
        <v>348138</v>
      </c>
      <c r="S12" s="5">
        <v>349747</v>
      </c>
      <c r="T12" s="5">
        <v>346623</v>
      </c>
      <c r="U12" s="5">
        <v>362578</v>
      </c>
      <c r="V12" s="5">
        <v>362373</v>
      </c>
      <c r="W12" s="5">
        <v>371411</v>
      </c>
      <c r="X12" s="5">
        <v>378024</v>
      </c>
      <c r="Y12" s="5">
        <v>376949</v>
      </c>
      <c r="Z12" s="5">
        <v>388064</v>
      </c>
      <c r="AA12" s="5">
        <v>387922</v>
      </c>
      <c r="AB12" s="5">
        <v>388775</v>
      </c>
      <c r="AC12" s="17">
        <v>394137</v>
      </c>
      <c r="AD12" s="18">
        <v>403096</v>
      </c>
      <c r="AE12" s="5">
        <v>407710</v>
      </c>
      <c r="AF12" s="5">
        <v>404847</v>
      </c>
      <c r="AG12" s="5">
        <v>410469</v>
      </c>
      <c r="AH12" s="5">
        <v>417751</v>
      </c>
      <c r="AI12" s="5">
        <v>416674</v>
      </c>
      <c r="AJ12" s="5">
        <v>423546</v>
      </c>
      <c r="AK12" s="5">
        <v>428799</v>
      </c>
      <c r="AL12" s="5">
        <v>433321</v>
      </c>
      <c r="AM12" s="5">
        <v>437674</v>
      </c>
      <c r="AN12" s="5">
        <v>443411</v>
      </c>
      <c r="AO12" s="5">
        <v>453411</v>
      </c>
      <c r="AP12" s="5">
        <v>450609</v>
      </c>
      <c r="AQ12" s="5">
        <v>455847</v>
      </c>
      <c r="AR12" s="5">
        <v>461955</v>
      </c>
      <c r="AS12" s="5">
        <v>458143</v>
      </c>
      <c r="AT12" s="5">
        <v>462007</v>
      </c>
      <c r="AU12" s="5">
        <v>478324</v>
      </c>
      <c r="AV12" s="5">
        <v>480242</v>
      </c>
      <c r="AW12" s="5">
        <v>490229</v>
      </c>
      <c r="AX12" s="5">
        <v>490446</v>
      </c>
      <c r="AY12" s="5">
        <v>497919</v>
      </c>
      <c r="AZ12" s="5">
        <v>501346</v>
      </c>
      <c r="BA12" s="5">
        <v>504215</v>
      </c>
      <c r="BB12" s="5">
        <v>505826</v>
      </c>
      <c r="BC12" s="5">
        <v>510584</v>
      </c>
      <c r="BD12" s="5">
        <v>511527</v>
      </c>
      <c r="BE12" s="5">
        <v>520781</v>
      </c>
      <c r="BF12" s="5">
        <v>517989</v>
      </c>
      <c r="BG12" s="5">
        <v>529940</v>
      </c>
      <c r="BH12" s="5">
        <v>537202</v>
      </c>
      <c r="BI12" s="5">
        <v>539978</v>
      </c>
      <c r="BJ12" s="5">
        <v>544659</v>
      </c>
      <c r="BK12" s="5">
        <v>547851</v>
      </c>
    </row>
    <row r="13" spans="1:63" s="5" customFormat="1" ht="18" customHeight="1" x14ac:dyDescent="0.15">
      <c r="A13" s="19"/>
      <c r="N13" s="15"/>
      <c r="AC13" s="17"/>
      <c r="AD13" s="18"/>
    </row>
    <row r="14" spans="1:63" s="5" customFormat="1" ht="18" customHeight="1" x14ac:dyDescent="0.15">
      <c r="A14" s="19" t="s">
        <v>11</v>
      </c>
      <c r="B14" s="5" t="s">
        <v>12</v>
      </c>
      <c r="C14" s="5">
        <v>234483</v>
      </c>
      <c r="D14" s="5">
        <v>235473</v>
      </c>
      <c r="E14" s="5">
        <v>241092</v>
      </c>
      <c r="F14" s="5">
        <v>235690</v>
      </c>
      <c r="G14" s="5">
        <v>231880</v>
      </c>
      <c r="H14" s="5">
        <v>223377</v>
      </c>
      <c r="I14" s="5">
        <v>213852</v>
      </c>
      <c r="J14" s="5">
        <v>205553</v>
      </c>
      <c r="K14" s="5">
        <v>184153</v>
      </c>
      <c r="L14" s="5">
        <v>156643</v>
      </c>
      <c r="M14" s="5">
        <v>121884</v>
      </c>
      <c r="N14" s="15">
        <v>304191</v>
      </c>
      <c r="O14" s="5">
        <v>305982</v>
      </c>
      <c r="P14" s="5">
        <v>307896</v>
      </c>
      <c r="Q14" s="5">
        <v>304491</v>
      </c>
      <c r="R14" s="5">
        <v>306505</v>
      </c>
      <c r="S14" s="5">
        <v>310734</v>
      </c>
      <c r="T14" s="5">
        <v>310613</v>
      </c>
      <c r="U14" s="5">
        <v>308618</v>
      </c>
      <c r="V14" s="5">
        <v>311595</v>
      </c>
      <c r="W14" s="5">
        <v>313188</v>
      </c>
      <c r="X14" s="5">
        <v>313334</v>
      </c>
      <c r="Y14" s="5">
        <v>317264</v>
      </c>
      <c r="Z14" s="5">
        <v>314145</v>
      </c>
      <c r="AA14" s="5">
        <v>318915</v>
      </c>
      <c r="AB14" s="5">
        <v>318084</v>
      </c>
      <c r="AC14" s="17">
        <v>323870</v>
      </c>
      <c r="AD14" s="18">
        <v>326781</v>
      </c>
      <c r="AE14" s="5">
        <v>329289</v>
      </c>
      <c r="AF14" s="5">
        <v>322947</v>
      </c>
      <c r="AG14" s="5">
        <v>328194</v>
      </c>
      <c r="AH14" s="5">
        <v>331697</v>
      </c>
      <c r="AI14" s="5">
        <v>330242</v>
      </c>
      <c r="AJ14" s="5">
        <v>329542</v>
      </c>
      <c r="AK14" s="5">
        <v>334240</v>
      </c>
      <c r="AL14" s="5">
        <v>334822</v>
      </c>
      <c r="AM14" s="5">
        <v>334961</v>
      </c>
      <c r="AN14" s="5">
        <v>339333</v>
      </c>
      <c r="AO14" s="5">
        <v>334972</v>
      </c>
      <c r="AP14" s="5">
        <v>342098</v>
      </c>
      <c r="AQ14" s="5">
        <v>344913</v>
      </c>
      <c r="AR14" s="5">
        <v>345225</v>
      </c>
      <c r="AS14" s="5">
        <v>345557</v>
      </c>
      <c r="AT14" s="5">
        <v>341875</v>
      </c>
      <c r="AU14" s="5">
        <v>346281</v>
      </c>
      <c r="AV14" s="5">
        <v>350859</v>
      </c>
      <c r="AW14" s="5">
        <v>351895</v>
      </c>
      <c r="AX14" s="5">
        <v>353912</v>
      </c>
      <c r="AY14" s="5">
        <v>354314</v>
      </c>
      <c r="AZ14" s="5">
        <v>358370</v>
      </c>
      <c r="BA14" s="5">
        <v>365049</v>
      </c>
      <c r="BB14" s="5">
        <v>361897</v>
      </c>
      <c r="BC14" s="5">
        <v>357442</v>
      </c>
      <c r="BD14" s="5">
        <v>366861</v>
      </c>
      <c r="BE14" s="5">
        <v>362666</v>
      </c>
      <c r="BF14" s="5">
        <v>368781</v>
      </c>
      <c r="BG14" s="5">
        <v>377570</v>
      </c>
      <c r="BH14" s="5">
        <v>366523</v>
      </c>
      <c r="BI14" s="5">
        <v>367366</v>
      </c>
      <c r="BJ14" s="5">
        <v>370838</v>
      </c>
      <c r="BK14" s="5">
        <v>370932</v>
      </c>
    </row>
    <row r="15" spans="1:63" s="5" customFormat="1" ht="18" customHeight="1" x14ac:dyDescent="0.15">
      <c r="A15" s="19" t="s">
        <v>11</v>
      </c>
      <c r="B15" s="5" t="s">
        <v>13</v>
      </c>
      <c r="C15" s="5">
        <v>243809</v>
      </c>
      <c r="D15" s="5">
        <v>245750</v>
      </c>
      <c r="E15" s="5">
        <v>246570</v>
      </c>
      <c r="F15" s="5">
        <v>243144</v>
      </c>
      <c r="G15" s="5">
        <v>235153</v>
      </c>
      <c r="H15" s="5">
        <v>224634</v>
      </c>
      <c r="I15" s="5">
        <v>212080</v>
      </c>
      <c r="J15" s="5">
        <v>203584</v>
      </c>
      <c r="K15" s="5">
        <v>168423</v>
      </c>
      <c r="L15" s="5">
        <v>117197</v>
      </c>
      <c r="M15" s="5">
        <v>299001</v>
      </c>
      <c r="N15" s="15">
        <v>305311</v>
      </c>
      <c r="O15" s="5">
        <v>303551</v>
      </c>
      <c r="P15" s="5">
        <v>308929</v>
      </c>
      <c r="Q15" s="5">
        <v>312252</v>
      </c>
      <c r="R15" s="5">
        <v>303010</v>
      </c>
      <c r="S15" s="5">
        <v>308835</v>
      </c>
      <c r="T15" s="5">
        <v>312312</v>
      </c>
      <c r="U15" s="5">
        <v>313867</v>
      </c>
      <c r="V15" s="5">
        <v>313950</v>
      </c>
      <c r="W15" s="5">
        <v>311167</v>
      </c>
      <c r="X15" s="5">
        <v>313519</v>
      </c>
      <c r="Y15" s="5">
        <v>318585</v>
      </c>
      <c r="Z15" s="5">
        <v>317158</v>
      </c>
      <c r="AA15" s="5">
        <v>317300</v>
      </c>
      <c r="AB15" s="5">
        <v>322863</v>
      </c>
      <c r="AC15" s="17">
        <v>319867</v>
      </c>
      <c r="AD15" s="18">
        <v>323576</v>
      </c>
      <c r="AE15" s="5">
        <v>323634</v>
      </c>
      <c r="AF15" s="5">
        <v>327492</v>
      </c>
      <c r="AG15" s="5">
        <v>323871</v>
      </c>
      <c r="AH15" s="5">
        <v>327105</v>
      </c>
      <c r="AI15" s="5">
        <v>329419</v>
      </c>
      <c r="AJ15" s="5">
        <v>333996</v>
      </c>
      <c r="AK15" s="5">
        <v>333776</v>
      </c>
      <c r="AL15" s="5">
        <v>333986</v>
      </c>
      <c r="AM15" s="5">
        <v>329877</v>
      </c>
      <c r="AN15" s="5">
        <v>340169</v>
      </c>
      <c r="AO15" s="5">
        <v>349615</v>
      </c>
      <c r="AP15" s="5">
        <v>338551</v>
      </c>
      <c r="AQ15" s="5">
        <v>332310</v>
      </c>
      <c r="AR15" s="5">
        <v>337867</v>
      </c>
      <c r="AS15" s="5">
        <v>342004</v>
      </c>
      <c r="AT15" s="5">
        <v>347962</v>
      </c>
      <c r="AU15" s="5">
        <v>352922</v>
      </c>
      <c r="AV15" s="5">
        <v>352191</v>
      </c>
      <c r="AW15" s="5">
        <v>351286</v>
      </c>
      <c r="AX15" s="5">
        <v>352241</v>
      </c>
      <c r="AY15" s="5">
        <v>351461</v>
      </c>
      <c r="AZ15" s="5">
        <v>356797</v>
      </c>
      <c r="BA15" s="5">
        <v>354181</v>
      </c>
      <c r="BB15" s="5">
        <v>355240</v>
      </c>
      <c r="BC15" s="5">
        <v>365141</v>
      </c>
      <c r="BD15" s="5">
        <v>357421</v>
      </c>
      <c r="BE15" s="5">
        <v>366745</v>
      </c>
      <c r="BF15" s="5">
        <v>362718</v>
      </c>
      <c r="BG15" s="5">
        <v>365819</v>
      </c>
      <c r="BH15" s="5">
        <v>371742</v>
      </c>
      <c r="BI15" s="5">
        <v>372768</v>
      </c>
      <c r="BJ15" s="5">
        <v>375710</v>
      </c>
      <c r="BK15" s="5">
        <v>379164</v>
      </c>
    </row>
    <row r="16" spans="1:63" s="5" customFormat="1" ht="18" customHeight="1" x14ac:dyDescent="0.15">
      <c r="A16" s="19"/>
      <c r="N16" s="15"/>
      <c r="AC16" s="17"/>
      <c r="AD16" s="18"/>
    </row>
    <row r="17" spans="1:63" s="5" customFormat="1" ht="18" customHeight="1" x14ac:dyDescent="0.15">
      <c r="A17" s="19" t="s">
        <v>14</v>
      </c>
      <c r="B17" s="5" t="s">
        <v>15</v>
      </c>
      <c r="C17" s="5">
        <v>253733</v>
      </c>
      <c r="D17" s="5">
        <v>254576</v>
      </c>
      <c r="E17" s="5">
        <v>252760</v>
      </c>
      <c r="F17" s="5">
        <v>238572</v>
      </c>
      <c r="G17" s="5">
        <v>195356</v>
      </c>
      <c r="H17" s="5">
        <v>322815</v>
      </c>
      <c r="I17" s="5">
        <v>334043</v>
      </c>
      <c r="J17" s="5">
        <v>336438</v>
      </c>
      <c r="K17" s="5">
        <v>343850</v>
      </c>
      <c r="L17" s="5">
        <v>348762</v>
      </c>
      <c r="M17" s="5">
        <v>364421</v>
      </c>
      <c r="N17" s="15">
        <v>363005</v>
      </c>
      <c r="O17" s="5">
        <v>376952</v>
      </c>
      <c r="P17" s="5">
        <v>386008</v>
      </c>
      <c r="Q17" s="5">
        <v>391437</v>
      </c>
      <c r="R17" s="5">
        <v>398581</v>
      </c>
      <c r="S17" s="5">
        <v>403760</v>
      </c>
      <c r="T17" s="5">
        <v>414309</v>
      </c>
      <c r="U17" s="5">
        <v>414908</v>
      </c>
      <c r="V17" s="5">
        <v>427507</v>
      </c>
      <c r="W17" s="5">
        <v>431446</v>
      </c>
      <c r="X17" s="5">
        <v>439994</v>
      </c>
      <c r="Y17" s="5">
        <v>453266</v>
      </c>
      <c r="Z17" s="5">
        <v>459154</v>
      </c>
      <c r="AA17" s="5">
        <v>468969</v>
      </c>
      <c r="AB17" s="5">
        <v>472513</v>
      </c>
      <c r="AC17" s="17">
        <v>472854</v>
      </c>
      <c r="AD17" s="18">
        <v>485841</v>
      </c>
      <c r="AE17" s="5">
        <v>496241</v>
      </c>
      <c r="AF17" s="5">
        <v>501818</v>
      </c>
      <c r="AG17" s="5">
        <v>501039</v>
      </c>
      <c r="AH17" s="5">
        <v>513278</v>
      </c>
      <c r="AI17" s="5">
        <v>522475</v>
      </c>
      <c r="AJ17" s="5">
        <v>539639</v>
      </c>
      <c r="AK17" s="5">
        <v>542164</v>
      </c>
      <c r="AL17" s="5">
        <v>545531</v>
      </c>
      <c r="AM17" s="5">
        <v>554064</v>
      </c>
      <c r="AN17" s="5">
        <v>559666</v>
      </c>
      <c r="AO17" s="5">
        <v>559602</v>
      </c>
      <c r="AP17" s="5">
        <v>573685</v>
      </c>
      <c r="AQ17" s="5">
        <v>588840</v>
      </c>
      <c r="AR17" s="5">
        <v>591933</v>
      </c>
      <c r="AS17" s="5">
        <v>597667</v>
      </c>
      <c r="AT17" s="5">
        <v>609255</v>
      </c>
      <c r="AU17" s="5">
        <v>621210</v>
      </c>
      <c r="AV17" s="5">
        <v>621640</v>
      </c>
      <c r="AW17" s="5">
        <v>637904</v>
      </c>
      <c r="AX17" s="5">
        <v>637869</v>
      </c>
      <c r="AY17" s="5">
        <v>647430</v>
      </c>
      <c r="AZ17" s="5">
        <v>655549</v>
      </c>
      <c r="BA17" s="5">
        <v>665861</v>
      </c>
      <c r="BB17" s="5">
        <v>665221</v>
      </c>
      <c r="BC17" s="5">
        <v>676543</v>
      </c>
      <c r="BD17" s="5">
        <v>687172</v>
      </c>
      <c r="BE17" s="5">
        <v>694005</v>
      </c>
      <c r="BF17" s="5">
        <v>703363</v>
      </c>
      <c r="BG17" s="5">
        <v>707775</v>
      </c>
      <c r="BH17" s="5">
        <v>714490</v>
      </c>
      <c r="BI17" s="5">
        <v>726548</v>
      </c>
      <c r="BJ17" s="5">
        <v>737557</v>
      </c>
      <c r="BK17" s="5">
        <v>740704</v>
      </c>
    </row>
    <row r="18" spans="1:63" s="5" customFormat="1" ht="18" customHeight="1" x14ac:dyDescent="0.15">
      <c r="A18" s="19" t="s">
        <v>14</v>
      </c>
      <c r="B18" s="5" t="s">
        <v>16</v>
      </c>
      <c r="C18" s="5">
        <v>260034</v>
      </c>
      <c r="D18" s="5">
        <v>253109</v>
      </c>
      <c r="E18" s="5">
        <v>212512</v>
      </c>
      <c r="F18" s="5">
        <v>297660</v>
      </c>
      <c r="G18" s="5">
        <v>311636</v>
      </c>
      <c r="H18" s="5">
        <v>318662</v>
      </c>
      <c r="I18" s="5">
        <v>321831</v>
      </c>
      <c r="J18" s="5">
        <v>328684</v>
      </c>
      <c r="K18" s="5">
        <v>329998</v>
      </c>
      <c r="L18" s="5">
        <v>338234</v>
      </c>
      <c r="M18" s="5">
        <v>352905</v>
      </c>
      <c r="N18" s="15">
        <v>357553</v>
      </c>
      <c r="O18" s="5">
        <v>358812</v>
      </c>
      <c r="P18" s="5">
        <v>369843</v>
      </c>
      <c r="Q18" s="5">
        <v>386149</v>
      </c>
      <c r="R18" s="5">
        <v>387333</v>
      </c>
      <c r="S18" s="5">
        <v>389594</v>
      </c>
      <c r="T18" s="5">
        <v>409392</v>
      </c>
      <c r="U18" s="5">
        <v>400369</v>
      </c>
      <c r="V18" s="5">
        <v>415752</v>
      </c>
      <c r="W18" s="5">
        <v>432139</v>
      </c>
      <c r="X18" s="5">
        <v>425826</v>
      </c>
      <c r="Y18" s="5">
        <v>436174</v>
      </c>
      <c r="Z18" s="5">
        <v>445628</v>
      </c>
      <c r="AA18" s="5">
        <v>450744</v>
      </c>
      <c r="AB18" s="5">
        <v>464750</v>
      </c>
      <c r="AC18" s="17">
        <v>468603</v>
      </c>
      <c r="AD18" s="18">
        <v>476382</v>
      </c>
      <c r="AE18" s="5">
        <v>482965</v>
      </c>
      <c r="AF18" s="5">
        <v>492433</v>
      </c>
      <c r="AG18" s="5">
        <v>499157</v>
      </c>
      <c r="AH18" s="5">
        <v>508627</v>
      </c>
      <c r="AI18" s="5">
        <v>513999</v>
      </c>
      <c r="AJ18" s="5">
        <v>521550</v>
      </c>
      <c r="AK18" s="5">
        <v>523881</v>
      </c>
      <c r="AL18" s="5">
        <v>536101</v>
      </c>
      <c r="AM18" s="5">
        <v>546375</v>
      </c>
      <c r="AN18" s="5">
        <v>543263</v>
      </c>
      <c r="AO18" s="5">
        <v>554820</v>
      </c>
      <c r="AP18" s="5">
        <v>566498</v>
      </c>
      <c r="AQ18" s="5">
        <v>576601</v>
      </c>
      <c r="AR18" s="5">
        <v>587022</v>
      </c>
      <c r="AS18" s="5">
        <v>587895</v>
      </c>
      <c r="AT18" s="5">
        <v>596492</v>
      </c>
      <c r="AU18" s="5">
        <v>602565</v>
      </c>
      <c r="AV18" s="5">
        <v>612199</v>
      </c>
      <c r="AW18" s="5">
        <v>624412</v>
      </c>
      <c r="AX18" s="5">
        <v>630176</v>
      </c>
      <c r="AY18" s="5">
        <v>637486</v>
      </c>
      <c r="AZ18" s="5">
        <v>640990</v>
      </c>
      <c r="BA18" s="5">
        <v>650181</v>
      </c>
      <c r="BB18" s="5">
        <v>663967</v>
      </c>
      <c r="BC18" s="5">
        <v>668205</v>
      </c>
      <c r="BD18" s="5">
        <v>671524</v>
      </c>
      <c r="BE18" s="5">
        <v>676971</v>
      </c>
      <c r="BF18" s="5">
        <v>691830</v>
      </c>
      <c r="BG18" s="5">
        <v>698080</v>
      </c>
      <c r="BH18" s="5">
        <v>704128</v>
      </c>
      <c r="BI18" s="5">
        <v>708975</v>
      </c>
      <c r="BJ18" s="5">
        <v>715605</v>
      </c>
      <c r="BK18" s="5">
        <v>726935</v>
      </c>
    </row>
    <row r="19" spans="1:63" ht="18" customHeight="1" x14ac:dyDescent="0.15">
      <c r="AD19" s="14"/>
    </row>
    <row r="22" spans="1:63" ht="18" customHeight="1" x14ac:dyDescent="0.15">
      <c r="H22" s="14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9708C-0104-9F4E-BF18-53DD30B47FD1}">
  <dimension ref="A1:BK27"/>
  <sheetViews>
    <sheetView workbookViewId="0">
      <selection activeCell="M38" sqref="M38"/>
    </sheetView>
  </sheetViews>
  <sheetFormatPr baseColWidth="10" defaultColWidth="7.5" defaultRowHeight="18" customHeight="1" x14ac:dyDescent="0.15"/>
  <cols>
    <col min="1" max="1" width="25.1640625" style="4" bestFit="1" customWidth="1"/>
    <col min="2" max="2" width="4.5" style="4" bestFit="1" customWidth="1"/>
    <col min="3" max="29" width="7.1640625" style="13" bestFit="1" customWidth="1"/>
    <col min="30" max="51" width="7.1640625" style="4" bestFit="1" customWidth="1"/>
    <col min="52" max="63" width="8.1640625" style="4" bestFit="1" customWidth="1"/>
    <col min="64" max="16384" width="7.5" style="4"/>
  </cols>
  <sheetData>
    <row r="1" spans="1:63" ht="18" customHeight="1" x14ac:dyDescent="0.15">
      <c r="N1" s="16">
        <v>0</v>
      </c>
      <c r="O1" s="16">
        <v>1</v>
      </c>
      <c r="P1" s="16">
        <v>2</v>
      </c>
      <c r="Q1" s="16">
        <v>3</v>
      </c>
      <c r="R1" s="16">
        <v>4</v>
      </c>
      <c r="S1" s="16">
        <v>5</v>
      </c>
      <c r="T1" s="16">
        <v>6</v>
      </c>
      <c r="U1" s="16">
        <v>7</v>
      </c>
      <c r="V1" s="16">
        <v>8</v>
      </c>
      <c r="W1" s="16">
        <v>9</v>
      </c>
      <c r="X1" s="16">
        <v>10</v>
      </c>
      <c r="Y1" s="16">
        <v>11</v>
      </c>
      <c r="Z1" s="16">
        <v>12</v>
      </c>
      <c r="AA1" s="16">
        <v>13</v>
      </c>
      <c r="AB1" s="16">
        <v>14</v>
      </c>
      <c r="AC1" s="16">
        <v>15</v>
      </c>
    </row>
    <row r="2" spans="1:63" s="1" customFormat="1" ht="18" customHeight="1" x14ac:dyDescent="0.15">
      <c r="C2" s="2">
        <v>0</v>
      </c>
      <c r="D2" s="2">
        <v>1</v>
      </c>
      <c r="E2" s="2">
        <v>2</v>
      </c>
      <c r="F2" s="2">
        <v>3</v>
      </c>
      <c r="G2" s="2">
        <v>4</v>
      </c>
      <c r="H2" s="2">
        <v>5</v>
      </c>
      <c r="I2" s="2">
        <v>6</v>
      </c>
      <c r="J2" s="2">
        <v>7</v>
      </c>
      <c r="K2" s="2">
        <v>8</v>
      </c>
      <c r="L2" s="2">
        <v>9</v>
      </c>
      <c r="M2" s="2">
        <v>10</v>
      </c>
      <c r="N2" s="2">
        <v>11</v>
      </c>
      <c r="O2" s="2">
        <v>12</v>
      </c>
      <c r="P2" s="2">
        <v>13</v>
      </c>
      <c r="Q2" s="2">
        <v>14</v>
      </c>
      <c r="R2" s="2">
        <v>15</v>
      </c>
      <c r="S2" s="2">
        <v>16</v>
      </c>
      <c r="T2" s="2">
        <v>17</v>
      </c>
      <c r="U2" s="2">
        <v>18</v>
      </c>
      <c r="V2" s="2">
        <v>19</v>
      </c>
      <c r="W2" s="2">
        <v>20</v>
      </c>
      <c r="X2" s="2">
        <v>21</v>
      </c>
      <c r="Y2" s="2">
        <v>22</v>
      </c>
      <c r="Z2" s="2">
        <v>23</v>
      </c>
      <c r="AA2" s="2">
        <v>24</v>
      </c>
      <c r="AB2" s="2">
        <v>25</v>
      </c>
      <c r="AC2" s="2">
        <v>26</v>
      </c>
      <c r="AD2" s="2">
        <v>27</v>
      </c>
      <c r="AE2" s="2">
        <v>28</v>
      </c>
      <c r="AF2" s="2">
        <v>29</v>
      </c>
      <c r="AG2" s="2">
        <v>30</v>
      </c>
      <c r="AH2" s="2">
        <v>31</v>
      </c>
      <c r="AI2" s="2">
        <v>32</v>
      </c>
      <c r="AJ2" s="2">
        <v>33</v>
      </c>
      <c r="AK2" s="2">
        <v>34</v>
      </c>
      <c r="AL2" s="2">
        <v>35</v>
      </c>
      <c r="AM2" s="2">
        <v>36</v>
      </c>
      <c r="AN2" s="2">
        <v>37</v>
      </c>
      <c r="AO2" s="2">
        <v>38</v>
      </c>
      <c r="AP2" s="2">
        <v>39</v>
      </c>
      <c r="AQ2" s="2">
        <v>40</v>
      </c>
      <c r="AR2" s="2">
        <v>41</v>
      </c>
      <c r="AS2" s="2">
        <v>42</v>
      </c>
      <c r="AT2" s="2">
        <v>43</v>
      </c>
      <c r="AU2" s="2">
        <v>44</v>
      </c>
      <c r="AV2" s="2">
        <v>45</v>
      </c>
      <c r="AW2" s="2">
        <v>46</v>
      </c>
      <c r="AX2" s="2">
        <v>47</v>
      </c>
      <c r="AY2" s="2">
        <v>48</v>
      </c>
      <c r="AZ2" s="2">
        <v>49</v>
      </c>
      <c r="BA2" s="2">
        <v>50</v>
      </c>
      <c r="BB2" s="2">
        <v>51</v>
      </c>
      <c r="BC2" s="2">
        <v>52</v>
      </c>
      <c r="BD2" s="2">
        <v>53</v>
      </c>
      <c r="BE2" s="2">
        <v>54</v>
      </c>
      <c r="BF2" s="2">
        <v>55</v>
      </c>
      <c r="BG2" s="2">
        <v>56</v>
      </c>
      <c r="BH2" s="2">
        <v>57</v>
      </c>
      <c r="BI2" s="2">
        <v>58</v>
      </c>
      <c r="BJ2" s="2">
        <v>59</v>
      </c>
      <c r="BK2" s="2">
        <v>60</v>
      </c>
    </row>
    <row r="3" spans="1:63" s="5" customFormat="1" ht="18" customHeight="1" x14ac:dyDescent="0.15">
      <c r="A3" s="19" t="s">
        <v>17</v>
      </c>
      <c r="B3" s="5" t="s">
        <v>18</v>
      </c>
      <c r="C3" s="6">
        <v>139011</v>
      </c>
      <c r="D3" s="6">
        <v>98334</v>
      </c>
      <c r="E3" s="6">
        <v>65223</v>
      </c>
      <c r="F3" s="6">
        <v>170791</v>
      </c>
      <c r="G3" s="6">
        <v>173151</v>
      </c>
      <c r="H3" s="6">
        <v>178604</v>
      </c>
      <c r="I3" s="6">
        <v>173092</v>
      </c>
      <c r="J3" s="6">
        <v>180360</v>
      </c>
      <c r="K3" s="6">
        <v>183626</v>
      </c>
      <c r="L3" s="6">
        <v>184035</v>
      </c>
      <c r="M3" s="6">
        <v>180972</v>
      </c>
      <c r="N3" s="7">
        <v>184512</v>
      </c>
      <c r="O3" s="8">
        <v>184962</v>
      </c>
      <c r="P3" s="8">
        <v>191745</v>
      </c>
      <c r="Q3" s="8">
        <v>194554</v>
      </c>
      <c r="R3" s="8">
        <v>191250</v>
      </c>
      <c r="S3" s="8">
        <v>190535</v>
      </c>
      <c r="T3" s="8">
        <v>196255</v>
      </c>
      <c r="U3" s="8">
        <v>197404</v>
      </c>
      <c r="V3" s="8">
        <v>204869</v>
      </c>
      <c r="W3" s="8">
        <v>200655</v>
      </c>
      <c r="X3" s="8">
        <v>199714</v>
      </c>
      <c r="Y3" s="8">
        <v>202545</v>
      </c>
      <c r="Z3" s="8">
        <v>202057</v>
      </c>
      <c r="AA3" s="8">
        <v>205693</v>
      </c>
      <c r="AB3" s="8">
        <v>211394</v>
      </c>
      <c r="AC3" s="7">
        <v>209800</v>
      </c>
      <c r="AD3" s="6">
        <v>204244</v>
      </c>
      <c r="AE3" s="6">
        <v>210090</v>
      </c>
      <c r="AF3" s="6">
        <v>210026</v>
      </c>
      <c r="AG3" s="6">
        <v>214371</v>
      </c>
      <c r="AH3" s="6">
        <v>218104</v>
      </c>
      <c r="AI3" s="6">
        <v>222104</v>
      </c>
      <c r="AJ3" s="6">
        <v>221749</v>
      </c>
      <c r="AK3" s="6">
        <v>223059</v>
      </c>
      <c r="AL3" s="6">
        <v>228449</v>
      </c>
      <c r="AM3" s="6">
        <v>229097</v>
      </c>
      <c r="AN3" s="6">
        <v>236677</v>
      </c>
      <c r="AO3" s="6">
        <v>228775</v>
      </c>
      <c r="AP3" s="6">
        <v>234439</v>
      </c>
      <c r="AQ3" s="6">
        <v>237151</v>
      </c>
      <c r="AR3" s="6">
        <v>239256</v>
      </c>
      <c r="AS3" s="6">
        <v>234090</v>
      </c>
      <c r="AT3" s="6">
        <v>240992</v>
      </c>
      <c r="AU3" s="6">
        <v>244975</v>
      </c>
      <c r="AV3" s="6">
        <v>238631</v>
      </c>
      <c r="AW3" s="6">
        <v>242323</v>
      </c>
      <c r="AX3" s="6">
        <v>251058</v>
      </c>
      <c r="AY3" s="6">
        <v>247200</v>
      </c>
      <c r="AZ3" s="6">
        <v>248745</v>
      </c>
      <c r="BA3" s="6">
        <v>254820</v>
      </c>
      <c r="BB3" s="6">
        <v>248895</v>
      </c>
      <c r="BC3" s="6">
        <v>255533</v>
      </c>
      <c r="BD3" s="6">
        <v>256911</v>
      </c>
      <c r="BE3" s="6">
        <v>261200</v>
      </c>
      <c r="BF3" s="6">
        <v>258318</v>
      </c>
      <c r="BG3" s="6">
        <v>254972</v>
      </c>
      <c r="BH3" s="6">
        <v>261725</v>
      </c>
      <c r="BI3" s="6">
        <v>259286</v>
      </c>
      <c r="BJ3" s="6">
        <v>264797</v>
      </c>
      <c r="BK3" s="6">
        <v>268903</v>
      </c>
    </row>
    <row r="4" spans="1:63" s="5" customFormat="1" ht="18" customHeight="1" x14ac:dyDescent="0.15">
      <c r="A4" s="19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7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</row>
    <row r="5" spans="1:63" s="5" customFormat="1" ht="18" customHeight="1" x14ac:dyDescent="0.15">
      <c r="A5" s="19" t="s">
        <v>2</v>
      </c>
      <c r="B5" s="5" t="s">
        <v>19</v>
      </c>
      <c r="C5" s="6">
        <v>137995</v>
      </c>
      <c r="D5" s="6">
        <v>114402</v>
      </c>
      <c r="E5" s="6">
        <v>64995</v>
      </c>
      <c r="F5" s="6">
        <v>169988</v>
      </c>
      <c r="G5" s="6">
        <v>175576</v>
      </c>
      <c r="H5" s="6">
        <v>177002</v>
      </c>
      <c r="I5" s="6">
        <v>181417</v>
      </c>
      <c r="J5" s="6">
        <v>182217</v>
      </c>
      <c r="K5" s="6">
        <v>185350</v>
      </c>
      <c r="L5" s="6">
        <v>185456</v>
      </c>
      <c r="M5" s="6">
        <v>190961</v>
      </c>
      <c r="N5" s="7">
        <v>193295</v>
      </c>
      <c r="O5" s="8">
        <v>196469</v>
      </c>
      <c r="P5" s="8">
        <v>197731</v>
      </c>
      <c r="Q5" s="8">
        <v>193902</v>
      </c>
      <c r="R5" s="8">
        <v>201940</v>
      </c>
      <c r="S5" s="8">
        <v>199251</v>
      </c>
      <c r="T5" s="8">
        <v>205744</v>
      </c>
      <c r="U5" s="8">
        <v>205428</v>
      </c>
      <c r="V5" s="8">
        <v>205053</v>
      </c>
      <c r="W5" s="8">
        <v>214700</v>
      </c>
      <c r="X5" s="8">
        <v>209524</v>
      </c>
      <c r="Y5" s="8">
        <v>214559</v>
      </c>
      <c r="Z5" s="8">
        <v>215258</v>
      </c>
      <c r="AA5" s="8">
        <v>211657</v>
      </c>
      <c r="AB5" s="8">
        <v>213167</v>
      </c>
      <c r="AC5" s="7">
        <v>222300</v>
      </c>
      <c r="AD5" s="6">
        <v>219191</v>
      </c>
      <c r="AE5" s="6">
        <v>220717</v>
      </c>
      <c r="AF5" s="6">
        <v>225168</v>
      </c>
      <c r="AG5" s="6">
        <v>222675</v>
      </c>
      <c r="AH5" s="6">
        <v>225135</v>
      </c>
      <c r="AI5" s="6">
        <v>227569</v>
      </c>
      <c r="AJ5" s="6">
        <v>231422</v>
      </c>
      <c r="AK5" s="6">
        <v>235038</v>
      </c>
      <c r="AL5" s="6">
        <v>234254</v>
      </c>
      <c r="AM5" s="6">
        <v>238308</v>
      </c>
      <c r="AN5" s="6">
        <v>238416</v>
      </c>
      <c r="AO5" s="6">
        <v>248722</v>
      </c>
      <c r="AP5" s="6">
        <v>246156</v>
      </c>
      <c r="AQ5" s="6">
        <v>248164</v>
      </c>
      <c r="AR5" s="6">
        <v>239237</v>
      </c>
      <c r="AS5" s="6">
        <v>246567</v>
      </c>
      <c r="AT5" s="6">
        <v>255867</v>
      </c>
      <c r="AU5" s="6">
        <v>252855</v>
      </c>
      <c r="AV5" s="6">
        <v>259237</v>
      </c>
      <c r="AW5" s="6">
        <v>255123</v>
      </c>
      <c r="AX5" s="6">
        <v>258236</v>
      </c>
      <c r="AY5" s="6">
        <v>262774</v>
      </c>
      <c r="AZ5" s="6">
        <v>268113</v>
      </c>
      <c r="BA5" s="6">
        <v>268818</v>
      </c>
      <c r="BB5" s="6">
        <v>271524</v>
      </c>
      <c r="BC5" s="6">
        <v>271590</v>
      </c>
      <c r="BD5" s="6">
        <v>266574</v>
      </c>
      <c r="BE5" s="6">
        <v>275775</v>
      </c>
      <c r="BF5" s="6">
        <v>270553</v>
      </c>
      <c r="BG5" s="6">
        <v>281163</v>
      </c>
      <c r="BH5" s="6">
        <v>277486</v>
      </c>
      <c r="BI5" s="6">
        <v>287413</v>
      </c>
      <c r="BJ5" s="6">
        <v>289971</v>
      </c>
      <c r="BK5" s="6">
        <v>279731</v>
      </c>
    </row>
    <row r="6" spans="1:63" s="5" customFormat="1" ht="18" customHeight="1" x14ac:dyDescent="0.15">
      <c r="A6" s="19" t="s">
        <v>2</v>
      </c>
      <c r="B6" s="5" t="s">
        <v>20</v>
      </c>
      <c r="C6" s="6">
        <v>133347</v>
      </c>
      <c r="D6" s="6">
        <v>68418</v>
      </c>
      <c r="E6" s="6">
        <v>169519</v>
      </c>
      <c r="F6" s="6">
        <v>172258</v>
      </c>
      <c r="G6" s="6">
        <v>176748</v>
      </c>
      <c r="H6" s="6">
        <v>174592</v>
      </c>
      <c r="I6" s="6">
        <v>175238</v>
      </c>
      <c r="J6" s="6">
        <v>180807</v>
      </c>
      <c r="K6" s="6">
        <v>183191</v>
      </c>
      <c r="L6" s="6">
        <v>184564</v>
      </c>
      <c r="M6" s="6">
        <v>190182</v>
      </c>
      <c r="N6" s="7">
        <v>188160</v>
      </c>
      <c r="O6" s="8">
        <v>187825</v>
      </c>
      <c r="P6" s="8">
        <v>192279</v>
      </c>
      <c r="Q6" s="8">
        <v>197660</v>
      </c>
      <c r="R6" s="8">
        <v>196538</v>
      </c>
      <c r="S6" s="8">
        <v>199496</v>
      </c>
      <c r="T6" s="8">
        <v>199893</v>
      </c>
      <c r="U6" s="8">
        <v>199965</v>
      </c>
      <c r="V6" s="8">
        <v>200863</v>
      </c>
      <c r="W6" s="8">
        <v>206196</v>
      </c>
      <c r="X6" s="8">
        <v>199857</v>
      </c>
      <c r="Y6" s="8">
        <v>207299</v>
      </c>
      <c r="Z6" s="8">
        <v>212625</v>
      </c>
      <c r="AA6" s="8">
        <v>208383</v>
      </c>
      <c r="AB6" s="8">
        <v>208652</v>
      </c>
      <c r="AC6" s="7">
        <v>212989</v>
      </c>
      <c r="AD6" s="6">
        <v>217031</v>
      </c>
      <c r="AE6" s="6">
        <v>214650</v>
      </c>
      <c r="AF6" s="6">
        <v>223345</v>
      </c>
      <c r="AG6" s="6">
        <v>222638</v>
      </c>
      <c r="AH6" s="6">
        <v>226798</v>
      </c>
      <c r="AI6" s="6">
        <v>223562</v>
      </c>
      <c r="AJ6" s="6">
        <v>228430</v>
      </c>
      <c r="AK6" s="6">
        <v>229035</v>
      </c>
      <c r="AL6" s="6">
        <v>234318</v>
      </c>
      <c r="AM6" s="6">
        <v>229477</v>
      </c>
      <c r="AN6" s="6">
        <v>232827</v>
      </c>
      <c r="AO6" s="6">
        <v>234209</v>
      </c>
      <c r="AP6" s="6">
        <v>236195</v>
      </c>
      <c r="AQ6" s="6">
        <v>240781</v>
      </c>
      <c r="AR6" s="6">
        <v>242053</v>
      </c>
      <c r="AS6" s="6">
        <v>248780</v>
      </c>
      <c r="AT6" s="6">
        <v>251353</v>
      </c>
      <c r="AU6" s="6">
        <v>249660</v>
      </c>
      <c r="AV6" s="6">
        <v>259465</v>
      </c>
      <c r="AW6" s="6">
        <v>253098</v>
      </c>
      <c r="AX6" s="6">
        <v>256052</v>
      </c>
      <c r="AY6" s="6">
        <v>260530</v>
      </c>
      <c r="AZ6" s="6">
        <v>266303</v>
      </c>
      <c r="BA6" s="6">
        <v>260365</v>
      </c>
      <c r="BB6" s="6">
        <v>264844</v>
      </c>
      <c r="BC6" s="6">
        <v>263233</v>
      </c>
      <c r="BD6" s="6">
        <v>269713</v>
      </c>
      <c r="BE6" s="6">
        <v>259727</v>
      </c>
      <c r="BF6" s="6">
        <v>272797</v>
      </c>
      <c r="BG6" s="6">
        <v>272935</v>
      </c>
      <c r="BH6" s="6">
        <v>274877</v>
      </c>
      <c r="BI6" s="6">
        <v>278503</v>
      </c>
      <c r="BJ6" s="6">
        <v>282775</v>
      </c>
      <c r="BK6" s="6">
        <v>279446</v>
      </c>
    </row>
    <row r="7" spans="1:63" s="5" customFormat="1" ht="18" customHeight="1" x14ac:dyDescent="0.15">
      <c r="A7" s="19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7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</row>
    <row r="8" spans="1:63" s="5" customFormat="1" ht="18" customHeight="1" x14ac:dyDescent="0.15">
      <c r="A8" s="19" t="s">
        <v>5</v>
      </c>
      <c r="B8" s="5" t="s">
        <v>21</v>
      </c>
      <c r="C8" s="6">
        <v>146822</v>
      </c>
      <c r="D8" s="6">
        <v>142247</v>
      </c>
      <c r="E8" s="6">
        <v>77095</v>
      </c>
      <c r="F8" s="6">
        <v>236124</v>
      </c>
      <c r="G8" s="6">
        <v>256529</v>
      </c>
      <c r="H8" s="6">
        <v>282060</v>
      </c>
      <c r="I8" s="6">
        <v>295335</v>
      </c>
      <c r="J8" s="6">
        <v>313948</v>
      </c>
      <c r="K8" s="6">
        <v>339111</v>
      </c>
      <c r="L8" s="6">
        <v>347730</v>
      </c>
      <c r="M8" s="6">
        <v>367788</v>
      </c>
      <c r="N8" s="7">
        <v>393184</v>
      </c>
      <c r="O8" s="8">
        <v>403514</v>
      </c>
      <c r="P8" s="8">
        <v>422533</v>
      </c>
      <c r="Q8" s="8">
        <v>438808</v>
      </c>
      <c r="R8" s="8">
        <v>455858</v>
      </c>
      <c r="S8" s="8">
        <v>477488</v>
      </c>
      <c r="T8" s="8">
        <v>492320</v>
      </c>
      <c r="U8" s="8">
        <v>513263</v>
      </c>
      <c r="V8" s="8">
        <v>528190</v>
      </c>
      <c r="W8" s="8">
        <v>540989</v>
      </c>
      <c r="X8" s="8">
        <v>555071</v>
      </c>
      <c r="Y8" s="8">
        <v>585849</v>
      </c>
      <c r="Z8" s="8">
        <v>600346</v>
      </c>
      <c r="AA8" s="8">
        <v>609239</v>
      </c>
      <c r="AB8" s="8">
        <v>615426</v>
      </c>
      <c r="AC8" s="7">
        <v>649587</v>
      </c>
      <c r="AD8" s="6">
        <v>664428</v>
      </c>
      <c r="AE8" s="6">
        <v>682564</v>
      </c>
      <c r="AF8" s="6">
        <v>686216</v>
      </c>
      <c r="AG8" s="6">
        <v>712267</v>
      </c>
      <c r="AH8" s="6">
        <v>724086</v>
      </c>
      <c r="AI8" s="6">
        <v>744536</v>
      </c>
      <c r="AJ8" s="6">
        <v>763148</v>
      </c>
      <c r="AK8" s="6">
        <v>769056</v>
      </c>
      <c r="AL8" s="6">
        <v>794216</v>
      </c>
      <c r="AM8" s="6">
        <v>813598</v>
      </c>
      <c r="AN8" s="6">
        <v>829149</v>
      </c>
      <c r="AO8" s="6">
        <v>847823</v>
      </c>
      <c r="AP8" s="6">
        <v>853413</v>
      </c>
      <c r="AQ8" s="6">
        <v>874939</v>
      </c>
      <c r="AR8" s="6">
        <v>893065</v>
      </c>
      <c r="AS8" s="6">
        <v>907007</v>
      </c>
      <c r="AT8" s="6">
        <v>910844</v>
      </c>
      <c r="AU8" s="6">
        <v>940455</v>
      </c>
      <c r="AV8" s="6">
        <v>948559</v>
      </c>
      <c r="AW8" s="6">
        <v>971566</v>
      </c>
      <c r="AX8" s="6">
        <v>982673</v>
      </c>
      <c r="AY8" s="6">
        <v>995210</v>
      </c>
      <c r="AZ8" s="6">
        <v>1018207</v>
      </c>
      <c r="BA8" s="6">
        <v>1023337</v>
      </c>
      <c r="BB8" s="6">
        <v>1047004</v>
      </c>
      <c r="BC8" s="6">
        <v>1070906</v>
      </c>
      <c r="BD8" s="6">
        <v>1086953</v>
      </c>
      <c r="BE8" s="6">
        <v>1108425</v>
      </c>
      <c r="BF8" s="6">
        <v>1112896</v>
      </c>
      <c r="BG8" s="6">
        <v>1129147</v>
      </c>
      <c r="BH8" s="6">
        <v>1147175</v>
      </c>
      <c r="BI8" s="6">
        <v>1165473</v>
      </c>
      <c r="BJ8" s="6">
        <v>1167957</v>
      </c>
      <c r="BK8" s="6">
        <v>1193971</v>
      </c>
    </row>
    <row r="9" spans="1:63" s="5" customFormat="1" ht="18" customHeight="1" x14ac:dyDescent="0.15">
      <c r="A9" s="19" t="s">
        <v>5</v>
      </c>
      <c r="B9" s="5" t="s">
        <v>22</v>
      </c>
      <c r="C9" s="6">
        <v>153367</v>
      </c>
      <c r="D9" s="6">
        <v>139920</v>
      </c>
      <c r="E9" s="6">
        <v>69708</v>
      </c>
      <c r="F9" s="6">
        <v>233675</v>
      </c>
      <c r="G9" s="6">
        <v>249809</v>
      </c>
      <c r="H9" s="6">
        <v>270611</v>
      </c>
      <c r="I9" s="6">
        <v>290429</v>
      </c>
      <c r="J9" s="6">
        <v>301031</v>
      </c>
      <c r="K9" s="6">
        <v>319289</v>
      </c>
      <c r="L9" s="6">
        <v>345443</v>
      </c>
      <c r="M9" s="6">
        <v>353680</v>
      </c>
      <c r="N9" s="7">
        <v>377802</v>
      </c>
      <c r="O9" s="8">
        <v>397500</v>
      </c>
      <c r="P9" s="8">
        <v>416713</v>
      </c>
      <c r="Q9" s="8">
        <v>424591</v>
      </c>
      <c r="R9" s="8">
        <v>444247</v>
      </c>
      <c r="S9" s="8">
        <v>469292</v>
      </c>
      <c r="T9" s="8">
        <v>474229</v>
      </c>
      <c r="U9" s="8">
        <v>501077</v>
      </c>
      <c r="V9" s="8">
        <v>515616</v>
      </c>
      <c r="W9" s="8">
        <v>527277</v>
      </c>
      <c r="X9" s="8">
        <v>546874</v>
      </c>
      <c r="Y9" s="8">
        <v>566988</v>
      </c>
      <c r="Z9" s="8">
        <v>577613</v>
      </c>
      <c r="AA9" s="8">
        <v>598775</v>
      </c>
      <c r="AB9" s="8">
        <v>619856</v>
      </c>
      <c r="AC9" s="7">
        <v>633117</v>
      </c>
      <c r="AD9" s="6">
        <v>652185</v>
      </c>
      <c r="AE9" s="6">
        <v>670376</v>
      </c>
      <c r="AF9" s="6">
        <v>679555</v>
      </c>
      <c r="AG9" s="6">
        <v>700651</v>
      </c>
      <c r="AH9" s="6">
        <v>718482</v>
      </c>
      <c r="AI9" s="6">
        <v>733282</v>
      </c>
      <c r="AJ9" s="6">
        <v>746819</v>
      </c>
      <c r="AK9" s="6">
        <v>763670</v>
      </c>
      <c r="AL9" s="6">
        <v>784620</v>
      </c>
      <c r="AM9" s="6">
        <v>789951</v>
      </c>
      <c r="AN9" s="6">
        <v>807715</v>
      </c>
      <c r="AO9" s="6">
        <v>830053</v>
      </c>
      <c r="AP9" s="6">
        <v>834865</v>
      </c>
      <c r="AQ9" s="6">
        <v>855499</v>
      </c>
      <c r="AR9" s="6">
        <v>868622</v>
      </c>
      <c r="AS9" s="6">
        <v>885916</v>
      </c>
      <c r="AT9" s="6">
        <v>896687</v>
      </c>
      <c r="AU9" s="6">
        <v>921147</v>
      </c>
      <c r="AV9" s="6">
        <v>941543</v>
      </c>
      <c r="AW9" s="6">
        <v>951952</v>
      </c>
      <c r="AX9" s="6">
        <v>961977</v>
      </c>
      <c r="AY9" s="6">
        <v>973318</v>
      </c>
      <c r="AZ9" s="6">
        <v>1012525</v>
      </c>
      <c r="BA9" s="6">
        <v>1023218</v>
      </c>
      <c r="BB9" s="6">
        <v>1052196</v>
      </c>
      <c r="BC9" s="6">
        <v>1058339</v>
      </c>
      <c r="BD9" s="6">
        <v>1067173</v>
      </c>
      <c r="BE9" s="6">
        <v>1084236</v>
      </c>
      <c r="BF9" s="6">
        <v>1093980</v>
      </c>
      <c r="BG9" s="6">
        <v>1105448</v>
      </c>
      <c r="BH9" s="6">
        <v>1121919</v>
      </c>
      <c r="BI9" s="6">
        <v>1130712</v>
      </c>
      <c r="BJ9" s="6">
        <v>1144333</v>
      </c>
      <c r="BK9" s="6">
        <v>1147846</v>
      </c>
    </row>
    <row r="10" spans="1:63" s="5" customFormat="1" ht="18" customHeight="1" x14ac:dyDescent="0.15">
      <c r="A10" s="19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7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</row>
    <row r="11" spans="1:63" s="5" customFormat="1" ht="18" customHeight="1" x14ac:dyDescent="0.15">
      <c r="A11" s="19" t="s">
        <v>8</v>
      </c>
      <c r="B11" s="5" t="s">
        <v>23</v>
      </c>
      <c r="C11" s="6">
        <v>145708</v>
      </c>
      <c r="D11" s="6">
        <v>123065</v>
      </c>
      <c r="E11" s="6">
        <v>67577</v>
      </c>
      <c r="F11" s="6">
        <v>180769</v>
      </c>
      <c r="G11" s="6">
        <v>179153</v>
      </c>
      <c r="H11" s="6">
        <v>178213</v>
      </c>
      <c r="I11" s="6">
        <v>182557</v>
      </c>
      <c r="J11" s="6">
        <v>184511</v>
      </c>
      <c r="K11" s="6">
        <v>186904</v>
      </c>
      <c r="L11" s="6">
        <v>189806</v>
      </c>
      <c r="M11" s="6">
        <v>188546</v>
      </c>
      <c r="N11" s="7">
        <v>192492</v>
      </c>
      <c r="O11" s="8">
        <v>191585</v>
      </c>
      <c r="P11" s="8">
        <v>194128</v>
      </c>
      <c r="Q11" s="8">
        <v>196606</v>
      </c>
      <c r="R11" s="8">
        <v>200236</v>
      </c>
      <c r="S11" s="8">
        <v>198970</v>
      </c>
      <c r="T11" s="8">
        <v>197478</v>
      </c>
      <c r="U11" s="8">
        <v>207370</v>
      </c>
      <c r="V11" s="8">
        <v>202446</v>
      </c>
      <c r="W11" s="8">
        <v>208786</v>
      </c>
      <c r="X11" s="8">
        <v>209383</v>
      </c>
      <c r="Y11" s="8">
        <v>207507</v>
      </c>
      <c r="Z11" s="8">
        <v>210695</v>
      </c>
      <c r="AA11" s="8">
        <v>217243</v>
      </c>
      <c r="AB11" s="8">
        <v>223478</v>
      </c>
      <c r="AC11" s="7">
        <v>220489</v>
      </c>
      <c r="AD11" s="6">
        <v>219799</v>
      </c>
      <c r="AE11" s="6">
        <v>223132</v>
      </c>
      <c r="AF11" s="6">
        <v>225709</v>
      </c>
      <c r="AG11" s="6">
        <v>224679</v>
      </c>
      <c r="AH11" s="6">
        <v>226262</v>
      </c>
      <c r="AI11" s="6">
        <v>222650</v>
      </c>
      <c r="AJ11" s="6">
        <v>229348</v>
      </c>
      <c r="AK11" s="6">
        <v>228157</v>
      </c>
      <c r="AL11" s="6">
        <v>231970</v>
      </c>
      <c r="AM11" s="6">
        <v>234939</v>
      </c>
      <c r="AN11" s="6">
        <v>239190</v>
      </c>
      <c r="AO11" s="6">
        <v>235826</v>
      </c>
      <c r="AP11" s="6">
        <v>230938</v>
      </c>
      <c r="AQ11" s="6">
        <v>241417</v>
      </c>
      <c r="AR11" s="6">
        <v>243620</v>
      </c>
      <c r="AS11" s="6">
        <v>242023</v>
      </c>
      <c r="AT11" s="6">
        <v>245674</v>
      </c>
      <c r="AU11" s="6">
        <v>253876</v>
      </c>
      <c r="AV11" s="6">
        <v>248964</v>
      </c>
      <c r="AW11" s="6">
        <v>248336</v>
      </c>
      <c r="AX11" s="6">
        <v>251462</v>
      </c>
      <c r="AY11" s="6">
        <v>256646</v>
      </c>
      <c r="AZ11" s="6">
        <v>260706</v>
      </c>
      <c r="BA11" s="6">
        <v>267741</v>
      </c>
      <c r="BB11" s="6">
        <v>265516</v>
      </c>
      <c r="BC11" s="6">
        <v>268206</v>
      </c>
      <c r="BD11" s="6">
        <v>267610</v>
      </c>
      <c r="BE11" s="6">
        <v>264507</v>
      </c>
      <c r="BF11" s="6">
        <v>273231</v>
      </c>
      <c r="BG11" s="6">
        <v>271826</v>
      </c>
      <c r="BH11" s="6">
        <v>271569</v>
      </c>
      <c r="BI11" s="6">
        <v>270572</v>
      </c>
      <c r="BJ11" s="6">
        <v>272734</v>
      </c>
      <c r="BK11" s="6">
        <v>281869</v>
      </c>
    </row>
    <row r="12" spans="1:63" s="5" customFormat="1" ht="18" customHeight="1" x14ac:dyDescent="0.15">
      <c r="A12" s="19" t="s">
        <v>8</v>
      </c>
      <c r="B12" s="5" t="s">
        <v>24</v>
      </c>
      <c r="C12" s="6">
        <v>142891</v>
      </c>
      <c r="D12" s="6">
        <v>128933</v>
      </c>
      <c r="E12" s="6">
        <v>81801</v>
      </c>
      <c r="F12" s="6">
        <v>174761</v>
      </c>
      <c r="G12" s="6">
        <v>179721</v>
      </c>
      <c r="H12" s="6">
        <v>179230</v>
      </c>
      <c r="I12" s="6">
        <v>181857</v>
      </c>
      <c r="J12" s="6">
        <v>181434</v>
      </c>
      <c r="K12" s="6">
        <v>186444</v>
      </c>
      <c r="L12" s="6">
        <v>184163</v>
      </c>
      <c r="M12" s="6">
        <v>191603</v>
      </c>
      <c r="N12" s="7">
        <v>191288</v>
      </c>
      <c r="O12" s="8">
        <v>188756</v>
      </c>
      <c r="P12" s="8">
        <v>189851</v>
      </c>
      <c r="Q12" s="8">
        <v>188363</v>
      </c>
      <c r="R12" s="8">
        <v>197541</v>
      </c>
      <c r="S12" s="8">
        <v>196625</v>
      </c>
      <c r="T12" s="8">
        <v>200066</v>
      </c>
      <c r="U12" s="8">
        <v>199468</v>
      </c>
      <c r="V12" s="8">
        <v>201669</v>
      </c>
      <c r="W12" s="8">
        <v>199839</v>
      </c>
      <c r="X12" s="8">
        <v>212216</v>
      </c>
      <c r="Y12" s="8">
        <v>207011</v>
      </c>
      <c r="Z12" s="8">
        <v>204894</v>
      </c>
      <c r="AA12" s="8">
        <v>208426</v>
      </c>
      <c r="AB12" s="8">
        <v>211068</v>
      </c>
      <c r="AC12" s="7">
        <v>212213</v>
      </c>
      <c r="AD12" s="6">
        <v>213927</v>
      </c>
      <c r="AE12" s="6">
        <v>220326</v>
      </c>
      <c r="AF12" s="6">
        <v>220250</v>
      </c>
      <c r="AG12" s="6">
        <v>219104</v>
      </c>
      <c r="AH12" s="6">
        <v>222751</v>
      </c>
      <c r="AI12" s="6">
        <v>226855</v>
      </c>
      <c r="AJ12" s="6">
        <v>224565</v>
      </c>
      <c r="AK12" s="6">
        <v>230361</v>
      </c>
      <c r="AL12" s="6">
        <v>234588</v>
      </c>
      <c r="AM12" s="6">
        <v>232503</v>
      </c>
      <c r="AN12" s="6">
        <v>230008</v>
      </c>
      <c r="AO12" s="6">
        <v>237386</v>
      </c>
      <c r="AP12" s="6">
        <v>236278</v>
      </c>
      <c r="AQ12" s="6">
        <v>240009</v>
      </c>
      <c r="AR12" s="6">
        <v>240622</v>
      </c>
      <c r="AS12" s="6">
        <v>243822</v>
      </c>
      <c r="AT12" s="6">
        <v>238731</v>
      </c>
      <c r="AU12" s="6">
        <v>243687</v>
      </c>
      <c r="AV12" s="6">
        <v>251045</v>
      </c>
      <c r="AW12" s="6">
        <v>251539</v>
      </c>
      <c r="AX12" s="6">
        <v>252123</v>
      </c>
      <c r="AY12" s="6">
        <v>253993</v>
      </c>
      <c r="AZ12" s="6">
        <v>252752</v>
      </c>
      <c r="BA12" s="6">
        <v>260074</v>
      </c>
      <c r="BB12" s="6">
        <v>258884</v>
      </c>
      <c r="BC12" s="6">
        <v>259337</v>
      </c>
      <c r="BD12" s="6">
        <v>258025</v>
      </c>
      <c r="BE12" s="6">
        <v>259445</v>
      </c>
      <c r="BF12" s="6">
        <v>257264</v>
      </c>
      <c r="BG12" s="6">
        <v>263015</v>
      </c>
      <c r="BH12" s="6">
        <v>267969</v>
      </c>
      <c r="BI12" s="6">
        <v>267690</v>
      </c>
      <c r="BJ12" s="6">
        <v>268510</v>
      </c>
      <c r="BK12" s="6">
        <v>274529</v>
      </c>
    </row>
    <row r="13" spans="1:63" s="5" customFormat="1" ht="18" customHeight="1" x14ac:dyDescent="0.15">
      <c r="A13" s="19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7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7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</row>
    <row r="14" spans="1:63" s="5" customFormat="1" ht="18" customHeight="1" x14ac:dyDescent="0.15">
      <c r="A14" s="19" t="s">
        <v>11</v>
      </c>
      <c r="B14" s="5" t="s">
        <v>25</v>
      </c>
      <c r="C14" s="6">
        <v>143927</v>
      </c>
      <c r="D14" s="6">
        <v>138638</v>
      </c>
      <c r="E14" s="6">
        <v>100133</v>
      </c>
      <c r="F14" s="6">
        <v>176252</v>
      </c>
      <c r="G14" s="6">
        <v>183996</v>
      </c>
      <c r="H14" s="6">
        <v>183225</v>
      </c>
      <c r="I14" s="6">
        <v>189596</v>
      </c>
      <c r="J14" s="6">
        <v>191199</v>
      </c>
      <c r="K14" s="6">
        <v>188727</v>
      </c>
      <c r="L14" s="6">
        <v>194756</v>
      </c>
      <c r="M14" s="6">
        <v>193817</v>
      </c>
      <c r="N14" s="7">
        <v>195433</v>
      </c>
      <c r="O14" s="8">
        <v>200731</v>
      </c>
      <c r="P14" s="8">
        <v>201990</v>
      </c>
      <c r="Q14" s="8">
        <v>199351</v>
      </c>
      <c r="R14" s="8">
        <v>202097</v>
      </c>
      <c r="S14" s="8">
        <v>201705</v>
      </c>
      <c r="T14" s="8">
        <v>206268</v>
      </c>
      <c r="U14" s="8">
        <v>206447</v>
      </c>
      <c r="V14" s="8">
        <v>207580</v>
      </c>
      <c r="W14" s="8">
        <v>206925</v>
      </c>
      <c r="X14" s="8">
        <v>210904</v>
      </c>
      <c r="Y14" s="8">
        <v>215978</v>
      </c>
      <c r="Z14" s="8">
        <v>211451</v>
      </c>
      <c r="AA14" s="8">
        <v>219376</v>
      </c>
      <c r="AB14" s="8">
        <v>223373</v>
      </c>
      <c r="AC14" s="7">
        <v>227193</v>
      </c>
      <c r="AD14" s="6">
        <v>224343</v>
      </c>
      <c r="AE14" s="6">
        <v>226562</v>
      </c>
      <c r="AF14" s="6">
        <v>228769</v>
      </c>
      <c r="AG14" s="6">
        <v>225335</v>
      </c>
      <c r="AH14" s="6">
        <v>232823</v>
      </c>
      <c r="AI14" s="6">
        <v>230090</v>
      </c>
      <c r="AJ14" s="6">
        <v>235261</v>
      </c>
      <c r="AK14" s="6">
        <v>238488</v>
      </c>
      <c r="AL14" s="6">
        <v>234757</v>
      </c>
      <c r="AM14" s="6">
        <v>241386</v>
      </c>
      <c r="AN14" s="6">
        <v>242390</v>
      </c>
      <c r="AO14" s="6">
        <v>239725</v>
      </c>
      <c r="AP14" s="6">
        <v>249070</v>
      </c>
      <c r="AQ14" s="6">
        <v>244287</v>
      </c>
      <c r="AR14" s="6">
        <v>250022</v>
      </c>
      <c r="AS14" s="6">
        <v>253364</v>
      </c>
      <c r="AT14" s="6">
        <v>249390</v>
      </c>
      <c r="AU14" s="6">
        <v>257386</v>
      </c>
      <c r="AV14" s="6">
        <v>253102</v>
      </c>
      <c r="AW14" s="6">
        <v>256229</v>
      </c>
      <c r="AX14" s="6">
        <v>261711</v>
      </c>
      <c r="AY14" s="6">
        <v>260162</v>
      </c>
      <c r="AZ14" s="6">
        <v>260763</v>
      </c>
      <c r="BA14" s="6">
        <v>266883</v>
      </c>
      <c r="BB14" s="6">
        <v>272800</v>
      </c>
      <c r="BC14" s="6">
        <v>268073</v>
      </c>
      <c r="BD14" s="6">
        <v>270322</v>
      </c>
      <c r="BE14" s="6">
        <v>269495</v>
      </c>
      <c r="BF14" s="6">
        <v>278811</v>
      </c>
      <c r="BG14" s="6">
        <v>276148</v>
      </c>
      <c r="BH14" s="6">
        <v>278395</v>
      </c>
      <c r="BI14" s="6">
        <v>284675</v>
      </c>
      <c r="BJ14" s="6">
        <v>286049</v>
      </c>
      <c r="BK14" s="6">
        <v>284630</v>
      </c>
    </row>
    <row r="15" spans="1:63" s="5" customFormat="1" ht="18" customHeight="1" x14ac:dyDescent="0.15">
      <c r="A15" s="19" t="s">
        <v>11</v>
      </c>
      <c r="B15" s="5" t="s">
        <v>26</v>
      </c>
      <c r="C15" s="6">
        <v>143111</v>
      </c>
      <c r="D15" s="6">
        <v>124956</v>
      </c>
      <c r="E15" s="6">
        <v>65555</v>
      </c>
      <c r="F15" s="6">
        <v>174069</v>
      </c>
      <c r="G15" s="6">
        <v>172530</v>
      </c>
      <c r="H15" s="6">
        <v>180854</v>
      </c>
      <c r="I15" s="6">
        <v>180555</v>
      </c>
      <c r="J15" s="6">
        <v>183817</v>
      </c>
      <c r="K15" s="6">
        <v>183669</v>
      </c>
      <c r="L15" s="6">
        <v>186963</v>
      </c>
      <c r="M15" s="6">
        <v>189784</v>
      </c>
      <c r="N15" s="7">
        <v>189579</v>
      </c>
      <c r="O15" s="8">
        <v>190671</v>
      </c>
      <c r="P15" s="8">
        <v>189752</v>
      </c>
      <c r="Q15" s="8">
        <v>198430</v>
      </c>
      <c r="R15" s="8">
        <v>197217</v>
      </c>
      <c r="S15" s="8">
        <v>201686</v>
      </c>
      <c r="T15" s="8">
        <v>205874</v>
      </c>
      <c r="U15" s="8">
        <v>207401</v>
      </c>
      <c r="V15" s="8">
        <v>201480</v>
      </c>
      <c r="W15" s="8">
        <v>208124</v>
      </c>
      <c r="X15" s="8">
        <v>209011</v>
      </c>
      <c r="Y15" s="8">
        <v>209352</v>
      </c>
      <c r="Z15" s="8">
        <v>210076</v>
      </c>
      <c r="AA15" s="8">
        <v>212489</v>
      </c>
      <c r="AB15" s="8">
        <v>217287</v>
      </c>
      <c r="AC15" s="7">
        <v>225445</v>
      </c>
      <c r="AD15" s="6">
        <v>218205</v>
      </c>
      <c r="AE15" s="6">
        <v>222524</v>
      </c>
      <c r="AF15" s="6">
        <v>222151</v>
      </c>
      <c r="AG15" s="6">
        <v>224778</v>
      </c>
      <c r="AH15" s="6">
        <v>229071</v>
      </c>
      <c r="AI15" s="6">
        <v>223798</v>
      </c>
      <c r="AJ15" s="6">
        <v>230052</v>
      </c>
      <c r="AK15" s="6">
        <v>228972</v>
      </c>
      <c r="AL15" s="6">
        <v>231651</v>
      </c>
      <c r="AM15" s="6">
        <v>234033</v>
      </c>
      <c r="AN15" s="6">
        <v>238420</v>
      </c>
      <c r="AO15" s="6">
        <v>236442</v>
      </c>
      <c r="AP15" s="6">
        <v>237632</v>
      </c>
      <c r="AQ15" s="6">
        <v>244588</v>
      </c>
      <c r="AR15" s="6">
        <v>244627</v>
      </c>
      <c r="AS15" s="6">
        <v>255123</v>
      </c>
      <c r="AT15" s="6">
        <v>248022</v>
      </c>
      <c r="AU15" s="6">
        <v>255355</v>
      </c>
      <c r="AV15" s="6">
        <v>254959</v>
      </c>
      <c r="AW15" s="6">
        <v>253886</v>
      </c>
      <c r="AX15" s="6">
        <v>251832</v>
      </c>
      <c r="AY15" s="6">
        <v>257613</v>
      </c>
      <c r="AZ15" s="6">
        <v>255559</v>
      </c>
      <c r="BA15" s="6">
        <v>263591</v>
      </c>
      <c r="BB15" s="6">
        <v>264523</v>
      </c>
      <c r="BC15" s="6">
        <v>263193</v>
      </c>
      <c r="BD15" s="6">
        <v>270188</v>
      </c>
      <c r="BE15" s="6">
        <v>267843</v>
      </c>
      <c r="BF15" s="6">
        <v>277702</v>
      </c>
      <c r="BG15" s="6">
        <v>270695</v>
      </c>
      <c r="BH15" s="6">
        <v>269139</v>
      </c>
      <c r="BI15" s="6">
        <v>272866</v>
      </c>
      <c r="BJ15" s="6">
        <v>272696</v>
      </c>
      <c r="BK15" s="6">
        <v>277324</v>
      </c>
    </row>
    <row r="16" spans="1:63" s="5" customFormat="1" ht="18" customHeight="1" x14ac:dyDescent="0.15">
      <c r="A16" s="19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7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7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</row>
    <row r="17" spans="1:63" s="5" customFormat="1" ht="18" customHeight="1" x14ac:dyDescent="0.15">
      <c r="A17" s="19" t="s">
        <v>14</v>
      </c>
      <c r="B17" s="5" t="s">
        <v>27</v>
      </c>
      <c r="C17" s="6">
        <v>148602</v>
      </c>
      <c r="D17" s="6">
        <v>127945</v>
      </c>
      <c r="E17" s="6">
        <v>66470</v>
      </c>
      <c r="F17" s="6">
        <v>175477</v>
      </c>
      <c r="G17" s="6">
        <v>180919</v>
      </c>
      <c r="H17" s="6">
        <v>185831</v>
      </c>
      <c r="I17" s="6">
        <v>187078</v>
      </c>
      <c r="J17" s="6">
        <v>185532</v>
      </c>
      <c r="K17" s="6">
        <v>184677</v>
      </c>
      <c r="L17" s="6">
        <v>188415</v>
      </c>
      <c r="M17" s="6">
        <v>191649</v>
      </c>
      <c r="N17" s="7">
        <v>193771</v>
      </c>
      <c r="O17" s="8">
        <v>197991</v>
      </c>
      <c r="P17" s="8">
        <v>196367</v>
      </c>
      <c r="Q17" s="8">
        <v>201450</v>
      </c>
      <c r="R17" s="8">
        <v>200645</v>
      </c>
      <c r="S17" s="8">
        <v>207811</v>
      </c>
      <c r="T17" s="8">
        <v>207821</v>
      </c>
      <c r="U17" s="8">
        <v>212726</v>
      </c>
      <c r="V17" s="8">
        <v>206569</v>
      </c>
      <c r="W17" s="8">
        <v>212118</v>
      </c>
      <c r="X17" s="8">
        <v>219131</v>
      </c>
      <c r="Y17" s="8">
        <v>222597</v>
      </c>
      <c r="Z17" s="8">
        <v>218475</v>
      </c>
      <c r="AA17" s="8">
        <v>216573</v>
      </c>
      <c r="AB17" s="8">
        <v>227053</v>
      </c>
      <c r="AC17" s="7">
        <v>225293</v>
      </c>
      <c r="AD17" s="6">
        <v>227755</v>
      </c>
      <c r="AE17" s="6">
        <v>227612</v>
      </c>
      <c r="AF17" s="6">
        <v>234604</v>
      </c>
      <c r="AG17" s="6">
        <v>232282</v>
      </c>
      <c r="AH17" s="6">
        <v>236909</v>
      </c>
      <c r="AI17" s="6">
        <v>234225</v>
      </c>
      <c r="AJ17" s="6">
        <v>236433</v>
      </c>
      <c r="AK17" s="6">
        <v>244159</v>
      </c>
      <c r="AL17" s="6">
        <v>242129</v>
      </c>
      <c r="AM17" s="6">
        <v>243402</v>
      </c>
      <c r="AN17" s="6">
        <v>248371</v>
      </c>
      <c r="AO17" s="6">
        <v>249250</v>
      </c>
      <c r="AP17" s="6">
        <v>253498</v>
      </c>
      <c r="AQ17" s="6">
        <v>253987</v>
      </c>
      <c r="AR17" s="6">
        <v>253087</v>
      </c>
      <c r="AS17" s="6">
        <v>263665</v>
      </c>
      <c r="AT17" s="6">
        <v>270271</v>
      </c>
      <c r="AU17" s="6">
        <v>262239</v>
      </c>
      <c r="AV17" s="6">
        <v>275268</v>
      </c>
      <c r="AW17" s="6">
        <v>270720</v>
      </c>
      <c r="AX17" s="6">
        <v>277434</v>
      </c>
      <c r="AY17" s="6">
        <v>274541</v>
      </c>
      <c r="AZ17" s="6">
        <v>276996</v>
      </c>
      <c r="BA17" s="6">
        <v>277355</v>
      </c>
      <c r="BB17" s="6">
        <v>279849</v>
      </c>
      <c r="BC17" s="6">
        <v>281280</v>
      </c>
      <c r="BD17" s="6">
        <v>280596</v>
      </c>
      <c r="BE17" s="6">
        <v>287249</v>
      </c>
      <c r="BF17" s="6">
        <v>290648</v>
      </c>
      <c r="BG17" s="6">
        <v>292788</v>
      </c>
      <c r="BH17" s="6">
        <v>284584</v>
      </c>
      <c r="BI17" s="6">
        <v>289227</v>
      </c>
      <c r="BJ17" s="6">
        <v>291317</v>
      </c>
      <c r="BK17" s="6">
        <v>292935</v>
      </c>
    </row>
    <row r="18" spans="1:63" s="5" customFormat="1" ht="18" customHeight="1" x14ac:dyDescent="0.15">
      <c r="A18" s="19" t="s">
        <v>14</v>
      </c>
      <c r="B18" s="5" t="s">
        <v>28</v>
      </c>
      <c r="C18" s="9">
        <v>145653.5</v>
      </c>
      <c r="D18" s="9">
        <v>130893.5</v>
      </c>
      <c r="E18" s="9">
        <v>72045</v>
      </c>
      <c r="F18" s="9">
        <v>139202.66666666669</v>
      </c>
      <c r="G18" s="9">
        <v>189277.66666666669</v>
      </c>
      <c r="H18" s="9">
        <v>187970.66666666669</v>
      </c>
      <c r="I18" s="9">
        <v>188883.66666666669</v>
      </c>
      <c r="J18" s="9">
        <v>194277.66666666669</v>
      </c>
      <c r="K18" s="9">
        <v>193202.66666666669</v>
      </c>
      <c r="L18" s="9">
        <v>193198.66666666669</v>
      </c>
      <c r="M18" s="9">
        <v>190338.66666666669</v>
      </c>
      <c r="N18" s="10">
        <v>196996.66666666669</v>
      </c>
      <c r="O18" s="11">
        <v>201429.11111111112</v>
      </c>
      <c r="P18" s="11">
        <v>202068.11111111112</v>
      </c>
      <c r="Q18" s="11">
        <v>205096.11111111112</v>
      </c>
      <c r="R18" s="11">
        <v>205029.11111111112</v>
      </c>
      <c r="S18" s="11">
        <v>207501.11111111112</v>
      </c>
      <c r="T18" s="11">
        <v>205264.11111111112</v>
      </c>
      <c r="U18" s="11">
        <v>205628.11111111112</v>
      </c>
      <c r="V18" s="11">
        <v>207362.11111111112</v>
      </c>
      <c r="W18" s="11">
        <v>204120.11111111112</v>
      </c>
      <c r="X18" s="11">
        <v>218989</v>
      </c>
      <c r="Y18" s="11">
        <v>221965</v>
      </c>
      <c r="Z18" s="11">
        <v>222817</v>
      </c>
      <c r="AA18" s="11">
        <v>221135</v>
      </c>
      <c r="AB18" s="11">
        <v>222476</v>
      </c>
      <c r="AC18" s="10">
        <v>221740</v>
      </c>
      <c r="AD18" s="9">
        <v>227755</v>
      </c>
      <c r="AE18" s="9">
        <v>232846</v>
      </c>
      <c r="AF18" s="9">
        <v>228472</v>
      </c>
      <c r="AG18" s="9">
        <v>233638</v>
      </c>
      <c r="AH18" s="9">
        <v>232677</v>
      </c>
      <c r="AI18" s="9">
        <v>235276</v>
      </c>
      <c r="AJ18" s="9">
        <v>235243</v>
      </c>
      <c r="AK18" s="9">
        <v>236874</v>
      </c>
      <c r="AL18" s="9">
        <v>245636.28571428571</v>
      </c>
      <c r="AM18" s="9">
        <v>250752.28571428571</v>
      </c>
      <c r="AN18" s="9">
        <v>248774.28571428571</v>
      </c>
      <c r="AO18" s="9">
        <v>247579.28571428571</v>
      </c>
      <c r="AP18" s="9">
        <v>249724.28571428571</v>
      </c>
      <c r="AQ18" s="9">
        <v>249555.28571428571</v>
      </c>
      <c r="AR18" s="9">
        <v>251702.28571428571</v>
      </c>
      <c r="AS18" s="9">
        <v>265878.40000000002</v>
      </c>
      <c r="AT18" s="9">
        <v>268071.40000000002</v>
      </c>
      <c r="AU18" s="9">
        <v>270990.40000000002</v>
      </c>
      <c r="AV18" s="9">
        <v>265792.40000000002</v>
      </c>
      <c r="AW18" s="9">
        <v>271430.40000000002</v>
      </c>
      <c r="AX18" s="9">
        <v>276976.42857142858</v>
      </c>
      <c r="AY18" s="9">
        <v>279391.42857142858</v>
      </c>
      <c r="AZ18" s="9">
        <v>277195.42857142858</v>
      </c>
      <c r="BA18" s="9">
        <v>278842.42857142858</v>
      </c>
      <c r="BB18" s="9">
        <v>277258.42857142858</v>
      </c>
      <c r="BC18" s="9">
        <v>279146.42857142858</v>
      </c>
      <c r="BD18" s="9">
        <v>214701.66666666669</v>
      </c>
      <c r="BE18" s="9">
        <v>287129.14285714284</v>
      </c>
      <c r="BF18" s="9">
        <v>287782.14285714284</v>
      </c>
      <c r="BG18" s="9">
        <v>288545.14285714284</v>
      </c>
      <c r="BH18" s="9">
        <v>288752.14285714284</v>
      </c>
      <c r="BI18" s="9">
        <v>292999.14285714284</v>
      </c>
      <c r="BJ18" s="9">
        <v>292899.14285714284</v>
      </c>
      <c r="BK18" s="9">
        <v>290641.14285714284</v>
      </c>
    </row>
    <row r="23" spans="1:63" ht="18" customHeight="1" x14ac:dyDescent="0.15">
      <c r="C23" s="12"/>
    </row>
    <row r="24" spans="1:63" ht="18" customHeight="1" x14ac:dyDescent="0.15">
      <c r="C24" s="14"/>
    </row>
    <row r="25" spans="1:63" ht="18" customHeight="1" x14ac:dyDescent="0.15">
      <c r="C25" s="12"/>
    </row>
    <row r="26" spans="1:63" ht="18" customHeight="1" x14ac:dyDescent="0.15">
      <c r="C26" s="12"/>
    </row>
    <row r="27" spans="1:63" ht="18" customHeight="1" x14ac:dyDescent="0.15">
      <c r="C27" s="12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A1E92-912B-FC48-B3E1-4582842D6B0B}">
  <dimension ref="A1:BC150"/>
  <sheetViews>
    <sheetView topLeftCell="A66" zoomScale="112" zoomScaleNormal="112" workbookViewId="0">
      <selection activeCell="B90" sqref="B90:D90"/>
    </sheetView>
  </sheetViews>
  <sheetFormatPr baseColWidth="10" defaultRowHeight="18" customHeight="1" x14ac:dyDescent="0.15"/>
  <cols>
    <col min="1" max="1" width="12.33203125" style="6" bestFit="1" customWidth="1"/>
    <col min="2" max="2" width="13.33203125" style="6" bestFit="1" customWidth="1"/>
    <col min="3" max="3" width="8.33203125" style="6" bestFit="1" customWidth="1"/>
    <col min="4" max="4" width="12.33203125" style="6" bestFit="1" customWidth="1"/>
    <col min="5" max="6" width="8.33203125" style="6" bestFit="1" customWidth="1"/>
    <col min="7" max="18" width="9.33203125" style="6" bestFit="1" customWidth="1"/>
    <col min="19" max="20" width="6.83203125" style="6" bestFit="1" customWidth="1"/>
    <col min="21" max="21" width="9.83203125" style="6" bestFit="1" customWidth="1"/>
    <col min="22" max="16384" width="10.83203125" style="6"/>
  </cols>
  <sheetData>
    <row r="1" spans="1:18" s="20" customFormat="1" ht="18" customHeight="1" x14ac:dyDescent="0.15">
      <c r="B1" s="6"/>
      <c r="C1" s="20">
        <v>0</v>
      </c>
      <c r="D1" s="20">
        <v>1</v>
      </c>
      <c r="E1" s="20">
        <v>2</v>
      </c>
      <c r="F1" s="20">
        <v>3</v>
      </c>
      <c r="G1" s="20">
        <v>4</v>
      </c>
      <c r="H1" s="20">
        <v>5</v>
      </c>
      <c r="I1" s="20">
        <v>6</v>
      </c>
      <c r="J1" s="20">
        <v>7</v>
      </c>
      <c r="K1" s="20">
        <v>8</v>
      </c>
      <c r="L1" s="20">
        <v>9</v>
      </c>
      <c r="M1" s="20">
        <v>10</v>
      </c>
      <c r="N1" s="20">
        <v>11</v>
      </c>
      <c r="O1" s="20">
        <v>12</v>
      </c>
      <c r="P1" s="20">
        <v>13</v>
      </c>
      <c r="Q1" s="20">
        <v>14</v>
      </c>
      <c r="R1" s="20">
        <v>15</v>
      </c>
    </row>
    <row r="2" spans="1:18" ht="18" customHeight="1" x14ac:dyDescent="0.15">
      <c r="B2" s="27"/>
    </row>
    <row r="3" spans="1:18" ht="18" customHeight="1" x14ac:dyDescent="0.15">
      <c r="A3" s="6" t="s">
        <v>29</v>
      </c>
      <c r="B3" s="27" t="s">
        <v>2</v>
      </c>
      <c r="C3" s="6">
        <v>815175</v>
      </c>
      <c r="D3" s="6">
        <v>864373</v>
      </c>
      <c r="E3" s="6">
        <v>894961</v>
      </c>
      <c r="F3" s="6">
        <v>947164</v>
      </c>
      <c r="G3" s="6">
        <v>1001977</v>
      </c>
      <c r="H3" s="6">
        <v>1031293</v>
      </c>
      <c r="I3" s="6">
        <v>1079716</v>
      </c>
      <c r="J3" s="6">
        <v>1123958</v>
      </c>
      <c r="K3" s="6">
        <v>1172705</v>
      </c>
      <c r="L3" s="6">
        <v>1215523</v>
      </c>
      <c r="M3" s="6">
        <v>1249841</v>
      </c>
      <c r="N3" s="6">
        <v>1305464</v>
      </c>
      <c r="O3" s="6">
        <v>1339568</v>
      </c>
      <c r="P3" s="6">
        <v>1405274</v>
      </c>
      <c r="Q3" s="6">
        <v>1434343</v>
      </c>
      <c r="R3" s="6">
        <v>1476652</v>
      </c>
    </row>
    <row r="4" spans="1:18" ht="18" customHeight="1" x14ac:dyDescent="0.15">
      <c r="A4" s="6" t="s">
        <v>29</v>
      </c>
      <c r="B4" s="27" t="s">
        <v>2</v>
      </c>
      <c r="C4" s="6">
        <v>854009</v>
      </c>
      <c r="D4" s="6">
        <v>903464</v>
      </c>
      <c r="E4" s="6">
        <v>932043</v>
      </c>
      <c r="F4" s="6">
        <v>990118</v>
      </c>
      <c r="G4" s="6">
        <v>1047308</v>
      </c>
      <c r="H4" s="6">
        <v>1079409</v>
      </c>
      <c r="I4" s="6">
        <v>1135647</v>
      </c>
      <c r="J4" s="6">
        <v>1180766</v>
      </c>
      <c r="K4" s="6">
        <v>1229539</v>
      </c>
      <c r="L4" s="6">
        <v>1268658</v>
      </c>
      <c r="M4" s="6">
        <v>1308877</v>
      </c>
      <c r="N4" s="6">
        <v>1359046</v>
      </c>
      <c r="O4" s="6">
        <v>1401144</v>
      </c>
      <c r="P4" s="6">
        <v>1432985</v>
      </c>
      <c r="Q4" s="6">
        <v>1496616</v>
      </c>
      <c r="R4" s="6">
        <v>1528497</v>
      </c>
    </row>
    <row r="5" spans="1:18" ht="18" customHeight="1" x14ac:dyDescent="0.15">
      <c r="A5" s="6" t="s">
        <v>30</v>
      </c>
      <c r="B5" s="27" t="s">
        <v>5</v>
      </c>
      <c r="C5" s="6">
        <v>331059</v>
      </c>
      <c r="D5" s="6">
        <v>332150</v>
      </c>
      <c r="E5" s="6">
        <v>335113</v>
      </c>
      <c r="F5" s="6">
        <v>338703</v>
      </c>
      <c r="G5" s="6">
        <v>344073</v>
      </c>
      <c r="H5" s="6">
        <v>353538</v>
      </c>
      <c r="I5" s="6">
        <v>351843</v>
      </c>
      <c r="J5" s="6">
        <v>354632</v>
      </c>
      <c r="K5" s="6">
        <v>359603</v>
      </c>
      <c r="L5" s="6">
        <v>368995</v>
      </c>
      <c r="M5" s="6">
        <v>367749</v>
      </c>
      <c r="N5" s="6">
        <v>369650</v>
      </c>
      <c r="O5" s="6">
        <v>375502</v>
      </c>
      <c r="P5" s="6">
        <v>384010</v>
      </c>
      <c r="Q5" s="6">
        <v>392084</v>
      </c>
      <c r="R5" s="6">
        <v>390415</v>
      </c>
    </row>
    <row r="6" spans="1:18" ht="18" customHeight="1" x14ac:dyDescent="0.15">
      <c r="A6" s="6" t="s">
        <v>30</v>
      </c>
      <c r="B6" s="27" t="s">
        <v>5</v>
      </c>
      <c r="C6" s="6">
        <v>323326</v>
      </c>
      <c r="D6" s="6">
        <v>325666</v>
      </c>
      <c r="E6" s="6">
        <v>334159</v>
      </c>
      <c r="F6" s="6">
        <v>337638</v>
      </c>
      <c r="G6" s="6">
        <v>341604</v>
      </c>
      <c r="H6" s="6">
        <v>342296</v>
      </c>
      <c r="I6" s="6">
        <v>348548</v>
      </c>
      <c r="J6" s="6">
        <v>353720</v>
      </c>
      <c r="K6" s="6">
        <v>357625</v>
      </c>
      <c r="L6" s="6">
        <v>360341</v>
      </c>
      <c r="M6" s="6">
        <v>369276</v>
      </c>
      <c r="N6" s="6">
        <v>368262</v>
      </c>
      <c r="O6" s="6">
        <v>371000</v>
      </c>
      <c r="P6" s="6">
        <v>381276</v>
      </c>
      <c r="Q6" s="6">
        <v>386909</v>
      </c>
      <c r="R6" s="6">
        <v>389840</v>
      </c>
    </row>
    <row r="7" spans="1:18" ht="18" customHeight="1" x14ac:dyDescent="0.15">
      <c r="A7" s="6" t="s">
        <v>31</v>
      </c>
      <c r="B7" s="27" t="s">
        <v>8</v>
      </c>
      <c r="C7" s="6">
        <v>332501</v>
      </c>
      <c r="D7" s="6">
        <v>341532</v>
      </c>
      <c r="E7" s="6">
        <v>337444</v>
      </c>
      <c r="F7" s="6">
        <v>346938</v>
      </c>
      <c r="G7" s="6">
        <v>348718</v>
      </c>
      <c r="H7" s="6">
        <v>350138</v>
      </c>
      <c r="I7" s="6">
        <v>356921</v>
      </c>
      <c r="J7" s="6">
        <v>358385</v>
      </c>
      <c r="K7" s="6">
        <v>365697</v>
      </c>
      <c r="L7" s="6">
        <v>373744</v>
      </c>
      <c r="M7" s="6">
        <v>376570</v>
      </c>
      <c r="N7" s="6">
        <v>378541</v>
      </c>
      <c r="O7" s="6">
        <v>386830</v>
      </c>
      <c r="P7" s="6">
        <v>386409</v>
      </c>
      <c r="Q7" s="6">
        <v>394018</v>
      </c>
      <c r="R7" s="6">
        <v>391854</v>
      </c>
    </row>
    <row r="8" spans="1:18" ht="18" customHeight="1" x14ac:dyDescent="0.15">
      <c r="A8" s="6" t="s">
        <v>31</v>
      </c>
      <c r="B8" s="27" t="s">
        <v>8</v>
      </c>
      <c r="C8" s="6">
        <v>328111</v>
      </c>
      <c r="D8" s="6">
        <v>333566</v>
      </c>
      <c r="E8" s="6">
        <v>333632</v>
      </c>
      <c r="F8" s="6">
        <v>345814</v>
      </c>
      <c r="G8" s="6">
        <v>348138</v>
      </c>
      <c r="H8" s="6">
        <v>349747</v>
      </c>
      <c r="I8" s="6">
        <v>346623</v>
      </c>
      <c r="J8" s="6">
        <v>362578</v>
      </c>
      <c r="K8" s="6">
        <v>362373</v>
      </c>
      <c r="L8" s="6">
        <v>371411</v>
      </c>
      <c r="M8" s="6">
        <v>378024</v>
      </c>
      <c r="N8" s="6">
        <v>376949</v>
      </c>
      <c r="O8" s="6">
        <v>388064</v>
      </c>
      <c r="P8" s="6">
        <v>387922</v>
      </c>
      <c r="Q8" s="6">
        <v>388775</v>
      </c>
      <c r="R8" s="6">
        <v>394137</v>
      </c>
    </row>
    <row r="9" spans="1:18" ht="18" customHeight="1" x14ac:dyDescent="0.15">
      <c r="A9" s="6" t="s">
        <v>32</v>
      </c>
      <c r="B9" s="27" t="s">
        <v>11</v>
      </c>
      <c r="C9" s="6">
        <v>304191</v>
      </c>
      <c r="D9" s="6">
        <v>305982</v>
      </c>
      <c r="E9" s="6">
        <v>307896</v>
      </c>
      <c r="F9" s="6">
        <v>304491</v>
      </c>
      <c r="G9" s="6">
        <v>306505</v>
      </c>
      <c r="H9" s="6">
        <v>310734</v>
      </c>
      <c r="I9" s="6">
        <v>310613</v>
      </c>
      <c r="J9" s="6">
        <v>308618</v>
      </c>
      <c r="K9" s="6">
        <v>311595</v>
      </c>
      <c r="L9" s="6">
        <v>313188</v>
      </c>
      <c r="M9" s="6">
        <v>313334</v>
      </c>
      <c r="N9" s="6">
        <v>317264</v>
      </c>
      <c r="O9" s="6">
        <v>314145</v>
      </c>
      <c r="P9" s="6">
        <v>318915</v>
      </c>
      <c r="Q9" s="6">
        <v>318084</v>
      </c>
      <c r="R9" s="6">
        <v>323870</v>
      </c>
    </row>
    <row r="10" spans="1:18" ht="18" customHeight="1" x14ac:dyDescent="0.15">
      <c r="A10" s="6" t="s">
        <v>32</v>
      </c>
      <c r="B10" s="27" t="s">
        <v>11</v>
      </c>
      <c r="C10" s="6">
        <v>305311</v>
      </c>
      <c r="D10" s="6">
        <v>303551</v>
      </c>
      <c r="E10" s="6">
        <v>308929</v>
      </c>
      <c r="F10" s="6">
        <v>312252</v>
      </c>
      <c r="G10" s="6">
        <v>303010</v>
      </c>
      <c r="H10" s="6">
        <v>308835</v>
      </c>
      <c r="I10" s="6">
        <v>312312</v>
      </c>
      <c r="J10" s="6">
        <v>313867</v>
      </c>
      <c r="K10" s="6">
        <v>313950</v>
      </c>
      <c r="L10" s="6">
        <v>311167</v>
      </c>
      <c r="M10" s="6">
        <v>313519</v>
      </c>
      <c r="N10" s="6">
        <v>318585</v>
      </c>
      <c r="O10" s="6">
        <v>317158</v>
      </c>
      <c r="P10" s="6">
        <v>317300</v>
      </c>
      <c r="Q10" s="6">
        <v>322863</v>
      </c>
      <c r="R10" s="6">
        <v>319867</v>
      </c>
    </row>
    <row r="11" spans="1:18" ht="18" customHeight="1" x14ac:dyDescent="0.15">
      <c r="A11" s="6" t="s">
        <v>33</v>
      </c>
      <c r="B11" s="27" t="s">
        <v>14</v>
      </c>
      <c r="C11" s="6">
        <v>363005</v>
      </c>
      <c r="D11" s="6">
        <v>376952</v>
      </c>
      <c r="E11" s="6">
        <v>386008</v>
      </c>
      <c r="F11" s="6">
        <v>391437</v>
      </c>
      <c r="G11" s="6">
        <v>398581</v>
      </c>
      <c r="H11" s="6">
        <v>403760</v>
      </c>
      <c r="I11" s="6">
        <v>414309</v>
      </c>
      <c r="J11" s="6">
        <v>414908</v>
      </c>
      <c r="K11" s="6">
        <v>427507</v>
      </c>
      <c r="L11" s="6">
        <v>431446</v>
      </c>
      <c r="M11" s="6">
        <v>439994</v>
      </c>
      <c r="N11" s="6">
        <v>453266</v>
      </c>
      <c r="O11" s="6">
        <v>459154</v>
      </c>
      <c r="P11" s="6">
        <v>468969</v>
      </c>
      <c r="Q11" s="6">
        <v>472513</v>
      </c>
      <c r="R11" s="6">
        <v>472854</v>
      </c>
    </row>
    <row r="12" spans="1:18" ht="18" customHeight="1" x14ac:dyDescent="0.15">
      <c r="A12" s="6" t="s">
        <v>33</v>
      </c>
      <c r="B12" s="27" t="s">
        <v>14</v>
      </c>
      <c r="C12" s="6">
        <v>357553</v>
      </c>
      <c r="D12" s="6">
        <v>358812</v>
      </c>
      <c r="E12" s="6">
        <v>369843</v>
      </c>
      <c r="F12" s="6">
        <v>386149</v>
      </c>
      <c r="G12" s="6">
        <v>387333</v>
      </c>
      <c r="H12" s="6">
        <v>389594</v>
      </c>
      <c r="I12" s="6">
        <v>409392</v>
      </c>
      <c r="J12" s="6">
        <v>400369</v>
      </c>
      <c r="K12" s="6">
        <v>415752</v>
      </c>
      <c r="L12" s="6">
        <v>432139</v>
      </c>
      <c r="M12" s="6">
        <v>425826</v>
      </c>
      <c r="N12" s="6">
        <v>436174</v>
      </c>
      <c r="O12" s="6">
        <v>445628</v>
      </c>
      <c r="P12" s="6">
        <v>450744</v>
      </c>
      <c r="Q12" s="6">
        <v>464750</v>
      </c>
      <c r="R12" s="6">
        <v>468603</v>
      </c>
    </row>
    <row r="14" spans="1:18" s="20" customFormat="1" ht="18" customHeight="1" x14ac:dyDescent="0.15">
      <c r="A14" s="20" t="s">
        <v>34</v>
      </c>
    </row>
    <row r="15" spans="1:18" ht="18" customHeight="1" x14ac:dyDescent="0.15">
      <c r="A15" s="6" t="s">
        <v>29</v>
      </c>
      <c r="B15" s="27" t="s">
        <v>2</v>
      </c>
      <c r="C15" s="6">
        <f>C3/10000</f>
        <v>81.517499999999998</v>
      </c>
      <c r="D15" s="6">
        <f t="shared" ref="D15:R15" si="0">D3/10000</f>
        <v>86.437299999999993</v>
      </c>
      <c r="E15" s="6">
        <f t="shared" si="0"/>
        <v>89.496099999999998</v>
      </c>
      <c r="F15" s="6">
        <f t="shared" si="0"/>
        <v>94.716399999999993</v>
      </c>
      <c r="G15" s="6">
        <f t="shared" si="0"/>
        <v>100.1977</v>
      </c>
      <c r="H15" s="6">
        <f t="shared" si="0"/>
        <v>103.1293</v>
      </c>
      <c r="I15" s="6">
        <f t="shared" si="0"/>
        <v>107.9716</v>
      </c>
      <c r="J15" s="6">
        <f t="shared" si="0"/>
        <v>112.39579999999999</v>
      </c>
      <c r="K15" s="6">
        <f t="shared" si="0"/>
        <v>117.2705</v>
      </c>
      <c r="L15" s="6">
        <f t="shared" si="0"/>
        <v>121.5523</v>
      </c>
      <c r="M15" s="6">
        <f t="shared" si="0"/>
        <v>124.9841</v>
      </c>
      <c r="N15" s="6">
        <f t="shared" si="0"/>
        <v>130.54640000000001</v>
      </c>
      <c r="O15" s="6">
        <f t="shared" si="0"/>
        <v>133.95679999999999</v>
      </c>
      <c r="P15" s="6">
        <f t="shared" si="0"/>
        <v>140.5274</v>
      </c>
      <c r="Q15" s="6">
        <f t="shared" si="0"/>
        <v>143.43430000000001</v>
      </c>
      <c r="R15" s="6">
        <f t="shared" si="0"/>
        <v>147.6652</v>
      </c>
    </row>
    <row r="16" spans="1:18" ht="18" customHeight="1" x14ac:dyDescent="0.15">
      <c r="A16" s="6" t="s">
        <v>29</v>
      </c>
      <c r="B16" s="27" t="s">
        <v>2</v>
      </c>
      <c r="C16" s="6">
        <f t="shared" ref="C16:R24" si="1">C4/10000</f>
        <v>85.400899999999993</v>
      </c>
      <c r="D16" s="6">
        <f t="shared" si="1"/>
        <v>90.346400000000003</v>
      </c>
      <c r="E16" s="6">
        <f t="shared" si="1"/>
        <v>93.204300000000003</v>
      </c>
      <c r="F16" s="6">
        <f t="shared" si="1"/>
        <v>99.011799999999994</v>
      </c>
      <c r="G16" s="6">
        <f t="shared" si="1"/>
        <v>104.7308</v>
      </c>
      <c r="H16" s="6">
        <f t="shared" si="1"/>
        <v>107.9409</v>
      </c>
      <c r="I16" s="6">
        <f t="shared" si="1"/>
        <v>113.5647</v>
      </c>
      <c r="J16" s="6">
        <f t="shared" si="1"/>
        <v>118.0766</v>
      </c>
      <c r="K16" s="6">
        <f t="shared" si="1"/>
        <v>122.9539</v>
      </c>
      <c r="L16" s="6">
        <f t="shared" si="1"/>
        <v>126.86579999999999</v>
      </c>
      <c r="M16" s="6">
        <f t="shared" si="1"/>
        <v>130.8877</v>
      </c>
      <c r="N16" s="6">
        <f t="shared" si="1"/>
        <v>135.90459999999999</v>
      </c>
      <c r="O16" s="6">
        <f t="shared" si="1"/>
        <v>140.11439999999999</v>
      </c>
      <c r="P16" s="6">
        <f t="shared" si="1"/>
        <v>143.29849999999999</v>
      </c>
      <c r="Q16" s="6">
        <f t="shared" si="1"/>
        <v>149.66159999999999</v>
      </c>
      <c r="R16" s="6">
        <f t="shared" si="1"/>
        <v>152.84970000000001</v>
      </c>
    </row>
    <row r="17" spans="1:18" ht="18" customHeight="1" x14ac:dyDescent="0.15">
      <c r="A17" s="6" t="s">
        <v>30</v>
      </c>
      <c r="B17" s="27" t="s">
        <v>5</v>
      </c>
      <c r="C17" s="6">
        <f t="shared" si="1"/>
        <v>33.105899999999998</v>
      </c>
      <c r="D17" s="6">
        <f t="shared" si="1"/>
        <v>33.215000000000003</v>
      </c>
      <c r="E17" s="6">
        <f t="shared" si="1"/>
        <v>33.511299999999999</v>
      </c>
      <c r="F17" s="6">
        <f t="shared" si="1"/>
        <v>33.8703</v>
      </c>
      <c r="G17" s="6">
        <f t="shared" si="1"/>
        <v>34.407299999999999</v>
      </c>
      <c r="H17" s="6">
        <f t="shared" si="1"/>
        <v>35.3538</v>
      </c>
      <c r="I17" s="6">
        <f t="shared" si="1"/>
        <v>35.1843</v>
      </c>
      <c r="J17" s="6">
        <f t="shared" si="1"/>
        <v>35.463200000000001</v>
      </c>
      <c r="K17" s="6">
        <f t="shared" si="1"/>
        <v>35.960299999999997</v>
      </c>
      <c r="L17" s="6">
        <f t="shared" si="1"/>
        <v>36.899500000000003</v>
      </c>
      <c r="M17" s="6">
        <f t="shared" si="1"/>
        <v>36.774900000000002</v>
      </c>
      <c r="N17" s="6">
        <f t="shared" si="1"/>
        <v>36.965000000000003</v>
      </c>
      <c r="O17" s="6">
        <f t="shared" si="1"/>
        <v>37.550199999999997</v>
      </c>
      <c r="P17" s="6">
        <f t="shared" si="1"/>
        <v>38.401000000000003</v>
      </c>
      <c r="Q17" s="6">
        <f t="shared" si="1"/>
        <v>39.208399999999997</v>
      </c>
      <c r="R17" s="6">
        <f t="shared" si="1"/>
        <v>39.041499999999999</v>
      </c>
    </row>
    <row r="18" spans="1:18" ht="18" customHeight="1" x14ac:dyDescent="0.15">
      <c r="A18" s="6" t="s">
        <v>30</v>
      </c>
      <c r="B18" s="27" t="s">
        <v>5</v>
      </c>
      <c r="C18" s="6">
        <f t="shared" si="1"/>
        <v>32.332599999999999</v>
      </c>
      <c r="D18" s="6">
        <f t="shared" si="1"/>
        <v>32.566600000000001</v>
      </c>
      <c r="E18" s="6">
        <f t="shared" si="1"/>
        <v>33.415900000000001</v>
      </c>
      <c r="F18" s="6">
        <f t="shared" si="1"/>
        <v>33.763800000000003</v>
      </c>
      <c r="G18" s="6">
        <f t="shared" si="1"/>
        <v>34.160400000000003</v>
      </c>
      <c r="H18" s="6">
        <f t="shared" si="1"/>
        <v>34.229599999999998</v>
      </c>
      <c r="I18" s="6">
        <f t="shared" si="1"/>
        <v>34.854799999999997</v>
      </c>
      <c r="J18" s="6">
        <f t="shared" si="1"/>
        <v>35.372</v>
      </c>
      <c r="K18" s="6">
        <f t="shared" si="1"/>
        <v>35.762500000000003</v>
      </c>
      <c r="L18" s="6">
        <f t="shared" si="1"/>
        <v>36.034100000000002</v>
      </c>
      <c r="M18" s="6">
        <f t="shared" si="1"/>
        <v>36.927599999999998</v>
      </c>
      <c r="N18" s="6">
        <f t="shared" si="1"/>
        <v>36.8262</v>
      </c>
      <c r="O18" s="6">
        <f t="shared" si="1"/>
        <v>37.1</v>
      </c>
      <c r="P18" s="6">
        <f t="shared" si="1"/>
        <v>38.127600000000001</v>
      </c>
      <c r="Q18" s="6">
        <f t="shared" si="1"/>
        <v>38.690899999999999</v>
      </c>
      <c r="R18" s="6">
        <f t="shared" si="1"/>
        <v>38.984000000000002</v>
      </c>
    </row>
    <row r="19" spans="1:18" ht="18" customHeight="1" x14ac:dyDescent="0.15">
      <c r="A19" s="6" t="s">
        <v>31</v>
      </c>
      <c r="B19" s="27" t="s">
        <v>8</v>
      </c>
      <c r="C19" s="6">
        <f t="shared" si="1"/>
        <v>33.250100000000003</v>
      </c>
      <c r="D19" s="6">
        <f t="shared" si="1"/>
        <v>34.153199999999998</v>
      </c>
      <c r="E19" s="6">
        <f t="shared" si="1"/>
        <v>33.744399999999999</v>
      </c>
      <c r="F19" s="6">
        <f t="shared" si="1"/>
        <v>34.693800000000003</v>
      </c>
      <c r="G19" s="6">
        <f t="shared" si="1"/>
        <v>34.8718</v>
      </c>
      <c r="H19" s="6">
        <f t="shared" si="1"/>
        <v>35.013800000000003</v>
      </c>
      <c r="I19" s="6">
        <f t="shared" si="1"/>
        <v>35.692100000000003</v>
      </c>
      <c r="J19" s="6">
        <f t="shared" si="1"/>
        <v>35.838500000000003</v>
      </c>
      <c r="K19" s="6">
        <f t="shared" si="1"/>
        <v>36.569699999999997</v>
      </c>
      <c r="L19" s="6">
        <f t="shared" si="1"/>
        <v>37.374400000000001</v>
      </c>
      <c r="M19" s="6">
        <f t="shared" si="1"/>
        <v>37.656999999999996</v>
      </c>
      <c r="N19" s="6">
        <f t="shared" si="1"/>
        <v>37.854100000000003</v>
      </c>
      <c r="O19" s="6">
        <f t="shared" si="1"/>
        <v>38.683</v>
      </c>
      <c r="P19" s="6">
        <f t="shared" si="1"/>
        <v>38.640900000000002</v>
      </c>
      <c r="Q19" s="6">
        <f t="shared" si="1"/>
        <v>39.401800000000001</v>
      </c>
      <c r="R19" s="6">
        <f t="shared" si="1"/>
        <v>39.185400000000001</v>
      </c>
    </row>
    <row r="20" spans="1:18" ht="18" customHeight="1" x14ac:dyDescent="0.15">
      <c r="A20" s="6" t="s">
        <v>31</v>
      </c>
      <c r="B20" s="27" t="s">
        <v>8</v>
      </c>
      <c r="C20" s="6">
        <f t="shared" si="1"/>
        <v>32.811100000000003</v>
      </c>
      <c r="D20" s="6">
        <f t="shared" si="1"/>
        <v>33.3566</v>
      </c>
      <c r="E20" s="6">
        <f t="shared" si="1"/>
        <v>33.363199999999999</v>
      </c>
      <c r="F20" s="6">
        <f t="shared" si="1"/>
        <v>34.581400000000002</v>
      </c>
      <c r="G20" s="6">
        <f t="shared" si="1"/>
        <v>34.813800000000001</v>
      </c>
      <c r="H20" s="6">
        <f t="shared" si="1"/>
        <v>34.974699999999999</v>
      </c>
      <c r="I20" s="6">
        <f t="shared" si="1"/>
        <v>34.662300000000002</v>
      </c>
      <c r="J20" s="6">
        <f t="shared" si="1"/>
        <v>36.257800000000003</v>
      </c>
      <c r="K20" s="6">
        <f t="shared" si="1"/>
        <v>36.237299999999998</v>
      </c>
      <c r="L20" s="6">
        <f t="shared" si="1"/>
        <v>37.141100000000002</v>
      </c>
      <c r="M20" s="6">
        <f t="shared" si="1"/>
        <v>37.802399999999999</v>
      </c>
      <c r="N20" s="6">
        <f t="shared" si="1"/>
        <v>37.694899999999997</v>
      </c>
      <c r="O20" s="6">
        <f t="shared" si="1"/>
        <v>38.806399999999996</v>
      </c>
      <c r="P20" s="6">
        <f t="shared" si="1"/>
        <v>38.792200000000001</v>
      </c>
      <c r="Q20" s="6">
        <f t="shared" si="1"/>
        <v>38.877499999999998</v>
      </c>
      <c r="R20" s="6">
        <f t="shared" si="1"/>
        <v>39.413699999999999</v>
      </c>
    </row>
    <row r="21" spans="1:18" ht="18" customHeight="1" x14ac:dyDescent="0.15">
      <c r="A21" s="6" t="s">
        <v>32</v>
      </c>
      <c r="B21" s="27" t="s">
        <v>11</v>
      </c>
      <c r="C21" s="6">
        <f t="shared" si="1"/>
        <v>30.4191</v>
      </c>
      <c r="D21" s="6">
        <f t="shared" si="1"/>
        <v>30.598199999999999</v>
      </c>
      <c r="E21" s="6">
        <f t="shared" si="1"/>
        <v>30.7896</v>
      </c>
      <c r="F21" s="6">
        <f t="shared" si="1"/>
        <v>30.449100000000001</v>
      </c>
      <c r="G21" s="6">
        <f t="shared" si="1"/>
        <v>30.650500000000001</v>
      </c>
      <c r="H21" s="6">
        <f t="shared" si="1"/>
        <v>31.073399999999999</v>
      </c>
      <c r="I21" s="6">
        <f t="shared" si="1"/>
        <v>31.061299999999999</v>
      </c>
      <c r="J21" s="6">
        <f t="shared" si="1"/>
        <v>30.861799999999999</v>
      </c>
      <c r="K21" s="6">
        <f t="shared" si="1"/>
        <v>31.159500000000001</v>
      </c>
      <c r="L21" s="6">
        <f t="shared" si="1"/>
        <v>31.3188</v>
      </c>
      <c r="M21" s="6">
        <f t="shared" si="1"/>
        <v>31.333400000000001</v>
      </c>
      <c r="N21" s="6">
        <f t="shared" si="1"/>
        <v>31.726400000000002</v>
      </c>
      <c r="O21" s="6">
        <f t="shared" si="1"/>
        <v>31.4145</v>
      </c>
      <c r="P21" s="6">
        <f t="shared" si="1"/>
        <v>31.891500000000001</v>
      </c>
      <c r="Q21" s="6">
        <f t="shared" si="1"/>
        <v>31.808399999999999</v>
      </c>
      <c r="R21" s="6">
        <f t="shared" si="1"/>
        <v>32.387</v>
      </c>
    </row>
    <row r="22" spans="1:18" ht="18" customHeight="1" x14ac:dyDescent="0.15">
      <c r="A22" s="6" t="s">
        <v>32</v>
      </c>
      <c r="B22" s="27" t="s">
        <v>11</v>
      </c>
      <c r="C22" s="6">
        <f t="shared" si="1"/>
        <v>30.531099999999999</v>
      </c>
      <c r="D22" s="6">
        <f t="shared" si="1"/>
        <v>30.3551</v>
      </c>
      <c r="E22" s="6">
        <f t="shared" si="1"/>
        <v>30.892900000000001</v>
      </c>
      <c r="F22" s="6">
        <f t="shared" si="1"/>
        <v>31.225200000000001</v>
      </c>
      <c r="G22" s="6">
        <f t="shared" si="1"/>
        <v>30.300999999999998</v>
      </c>
      <c r="H22" s="6">
        <f t="shared" si="1"/>
        <v>30.883500000000002</v>
      </c>
      <c r="I22" s="6">
        <f t="shared" si="1"/>
        <v>31.231200000000001</v>
      </c>
      <c r="J22" s="6">
        <f t="shared" si="1"/>
        <v>31.386700000000001</v>
      </c>
      <c r="K22" s="6">
        <f t="shared" si="1"/>
        <v>31.395</v>
      </c>
      <c r="L22" s="6">
        <f t="shared" si="1"/>
        <v>31.116700000000002</v>
      </c>
      <c r="M22" s="6">
        <f t="shared" si="1"/>
        <v>31.351900000000001</v>
      </c>
      <c r="N22" s="6">
        <f t="shared" si="1"/>
        <v>31.858499999999999</v>
      </c>
      <c r="O22" s="6">
        <f t="shared" si="1"/>
        <v>31.715800000000002</v>
      </c>
      <c r="P22" s="6">
        <f t="shared" si="1"/>
        <v>31.73</v>
      </c>
      <c r="Q22" s="6">
        <f t="shared" si="1"/>
        <v>32.286299999999997</v>
      </c>
      <c r="R22" s="6">
        <f t="shared" si="1"/>
        <v>31.986699999999999</v>
      </c>
    </row>
    <row r="23" spans="1:18" ht="18" customHeight="1" x14ac:dyDescent="0.15">
      <c r="A23" s="6" t="s">
        <v>33</v>
      </c>
      <c r="B23" s="27" t="s">
        <v>14</v>
      </c>
      <c r="C23" s="6">
        <f t="shared" si="1"/>
        <v>36.3005</v>
      </c>
      <c r="D23" s="6">
        <f t="shared" si="1"/>
        <v>37.6952</v>
      </c>
      <c r="E23" s="6">
        <f t="shared" si="1"/>
        <v>38.6008</v>
      </c>
      <c r="F23" s="6">
        <f t="shared" si="1"/>
        <v>39.143700000000003</v>
      </c>
      <c r="G23" s="6">
        <f t="shared" si="1"/>
        <v>39.8581</v>
      </c>
      <c r="H23" s="6">
        <f t="shared" si="1"/>
        <v>40.375999999999998</v>
      </c>
      <c r="I23" s="6">
        <f t="shared" si="1"/>
        <v>41.430900000000001</v>
      </c>
      <c r="J23" s="6">
        <f t="shared" si="1"/>
        <v>41.4908</v>
      </c>
      <c r="K23" s="6">
        <f t="shared" si="1"/>
        <v>42.750700000000002</v>
      </c>
      <c r="L23" s="6">
        <f t="shared" si="1"/>
        <v>43.144599999999997</v>
      </c>
      <c r="M23" s="6">
        <f t="shared" si="1"/>
        <v>43.999400000000001</v>
      </c>
      <c r="N23" s="6">
        <f t="shared" si="1"/>
        <v>45.326599999999999</v>
      </c>
      <c r="O23" s="6">
        <f t="shared" si="1"/>
        <v>45.915399999999998</v>
      </c>
      <c r="P23" s="6">
        <f t="shared" si="1"/>
        <v>46.896900000000002</v>
      </c>
      <c r="Q23" s="6">
        <f t="shared" si="1"/>
        <v>47.251300000000001</v>
      </c>
      <c r="R23" s="6">
        <f t="shared" si="1"/>
        <v>47.285400000000003</v>
      </c>
    </row>
    <row r="24" spans="1:18" ht="18" customHeight="1" x14ac:dyDescent="0.15">
      <c r="A24" s="6" t="s">
        <v>33</v>
      </c>
      <c r="B24" s="27" t="s">
        <v>14</v>
      </c>
      <c r="C24" s="6">
        <f t="shared" si="1"/>
        <v>35.755299999999998</v>
      </c>
      <c r="D24" s="6">
        <f t="shared" si="1"/>
        <v>35.8812</v>
      </c>
      <c r="E24" s="6">
        <f t="shared" si="1"/>
        <v>36.984299999999998</v>
      </c>
      <c r="F24" s="6">
        <f t="shared" si="1"/>
        <v>38.614899999999999</v>
      </c>
      <c r="G24" s="6">
        <f t="shared" si="1"/>
        <v>38.7333</v>
      </c>
      <c r="H24" s="6">
        <f t="shared" si="1"/>
        <v>38.959400000000002</v>
      </c>
      <c r="I24" s="6">
        <f t="shared" si="1"/>
        <v>40.9392</v>
      </c>
      <c r="J24" s="6">
        <f t="shared" si="1"/>
        <v>40.036900000000003</v>
      </c>
      <c r="K24" s="6">
        <f t="shared" si="1"/>
        <v>41.575200000000002</v>
      </c>
      <c r="L24" s="6">
        <f t="shared" si="1"/>
        <v>43.213900000000002</v>
      </c>
      <c r="M24" s="6">
        <f t="shared" si="1"/>
        <v>42.582599999999999</v>
      </c>
      <c r="N24" s="6">
        <f t="shared" si="1"/>
        <v>43.617400000000004</v>
      </c>
      <c r="O24" s="6">
        <f t="shared" si="1"/>
        <v>44.562800000000003</v>
      </c>
      <c r="P24" s="6">
        <f t="shared" si="1"/>
        <v>45.074399999999997</v>
      </c>
      <c r="Q24" s="6">
        <f t="shared" si="1"/>
        <v>46.475000000000001</v>
      </c>
      <c r="R24" s="6">
        <f t="shared" si="1"/>
        <v>46.860300000000002</v>
      </c>
    </row>
    <row r="26" spans="1:18" s="20" customFormat="1" ht="18" customHeight="1" x14ac:dyDescent="0.15">
      <c r="A26" s="20" t="s">
        <v>35</v>
      </c>
    </row>
    <row r="27" spans="1:18" ht="18" customHeight="1" x14ac:dyDescent="0.15">
      <c r="A27" s="6" t="s">
        <v>29</v>
      </c>
      <c r="B27" s="27" t="s">
        <v>2</v>
      </c>
      <c r="C27" s="6">
        <v>81.517499999999998</v>
      </c>
      <c r="D27" s="6">
        <v>81.517499999999998</v>
      </c>
      <c r="E27" s="6">
        <v>81.517499999999998</v>
      </c>
      <c r="F27" s="6">
        <v>81.517499999999998</v>
      </c>
      <c r="G27" s="6">
        <v>81.517499999999998</v>
      </c>
      <c r="H27" s="6">
        <v>81.517499999999998</v>
      </c>
      <c r="I27" s="6">
        <v>81.517499999999998</v>
      </c>
      <c r="J27" s="6">
        <v>81.517499999999998</v>
      </c>
      <c r="K27" s="6">
        <v>81.517499999999998</v>
      </c>
      <c r="L27" s="6">
        <v>81.517499999999998</v>
      </c>
      <c r="M27" s="6">
        <v>81.517499999999998</v>
      </c>
      <c r="N27" s="6">
        <v>81.517499999999998</v>
      </c>
      <c r="O27" s="6">
        <v>81.517499999999998</v>
      </c>
      <c r="P27" s="6">
        <v>81.517499999999998</v>
      </c>
      <c r="Q27" s="6">
        <v>81.517499999999998</v>
      </c>
      <c r="R27" s="6">
        <v>81.517499999999998</v>
      </c>
    </row>
    <row r="28" spans="1:18" ht="18" customHeight="1" x14ac:dyDescent="0.15">
      <c r="A28" s="6" t="s">
        <v>29</v>
      </c>
      <c r="B28" s="27" t="s">
        <v>2</v>
      </c>
      <c r="C28" s="6">
        <v>85.400899999999993</v>
      </c>
      <c r="D28" s="6">
        <v>85.400899999999993</v>
      </c>
      <c r="E28" s="6">
        <v>85.400899999999993</v>
      </c>
      <c r="F28" s="6">
        <v>85.400899999999993</v>
      </c>
      <c r="G28" s="6">
        <v>85.400899999999993</v>
      </c>
      <c r="H28" s="6">
        <v>85.400899999999993</v>
      </c>
      <c r="I28" s="6">
        <v>85.400899999999993</v>
      </c>
      <c r="J28" s="6">
        <v>85.400899999999993</v>
      </c>
      <c r="K28" s="6">
        <v>85.400899999999993</v>
      </c>
      <c r="L28" s="6">
        <v>85.400899999999993</v>
      </c>
      <c r="M28" s="6">
        <v>85.400899999999993</v>
      </c>
      <c r="N28" s="6">
        <v>85.400899999999993</v>
      </c>
      <c r="O28" s="6">
        <v>85.400899999999993</v>
      </c>
      <c r="P28" s="6">
        <v>85.400899999999993</v>
      </c>
      <c r="Q28" s="6">
        <v>85.400899999999993</v>
      </c>
      <c r="R28" s="6">
        <v>85.400899999999993</v>
      </c>
    </row>
    <row r="29" spans="1:18" ht="18" customHeight="1" x14ac:dyDescent="0.15">
      <c r="A29" s="6" t="s">
        <v>30</v>
      </c>
      <c r="B29" s="27" t="s">
        <v>5</v>
      </c>
      <c r="C29" s="6">
        <v>33.105899999999998</v>
      </c>
      <c r="D29" s="6">
        <v>33.105899999999998</v>
      </c>
      <c r="E29" s="6">
        <v>33.105899999999998</v>
      </c>
      <c r="F29" s="6">
        <v>33.105899999999998</v>
      </c>
      <c r="G29" s="6">
        <v>33.105899999999998</v>
      </c>
      <c r="H29" s="6">
        <v>33.105899999999998</v>
      </c>
      <c r="I29" s="6">
        <v>33.105899999999998</v>
      </c>
      <c r="J29" s="6">
        <v>33.105899999999998</v>
      </c>
      <c r="K29" s="6">
        <v>33.105899999999998</v>
      </c>
      <c r="L29" s="6">
        <v>33.105899999999998</v>
      </c>
      <c r="M29" s="6">
        <v>33.105899999999998</v>
      </c>
      <c r="N29" s="6">
        <v>33.105899999999998</v>
      </c>
      <c r="O29" s="6">
        <v>33.105899999999998</v>
      </c>
      <c r="P29" s="6">
        <v>33.105899999999998</v>
      </c>
      <c r="Q29" s="6">
        <v>33.105899999999998</v>
      </c>
      <c r="R29" s="6">
        <v>33.105899999999998</v>
      </c>
    </row>
    <row r="30" spans="1:18" ht="18" customHeight="1" x14ac:dyDescent="0.15">
      <c r="A30" s="6" t="s">
        <v>30</v>
      </c>
      <c r="B30" s="27" t="s">
        <v>5</v>
      </c>
      <c r="C30" s="6">
        <v>32.332599999999999</v>
      </c>
      <c r="D30" s="6">
        <v>32.332599999999999</v>
      </c>
      <c r="E30" s="6">
        <v>32.332599999999999</v>
      </c>
      <c r="F30" s="6">
        <v>32.332599999999999</v>
      </c>
      <c r="G30" s="6">
        <v>32.332599999999999</v>
      </c>
      <c r="H30" s="6">
        <v>32.332599999999999</v>
      </c>
      <c r="I30" s="6">
        <v>32.332599999999999</v>
      </c>
      <c r="J30" s="6">
        <v>32.332599999999999</v>
      </c>
      <c r="K30" s="6">
        <v>32.332599999999999</v>
      </c>
      <c r="L30" s="6">
        <v>32.332599999999999</v>
      </c>
      <c r="M30" s="6">
        <v>32.332599999999999</v>
      </c>
      <c r="N30" s="6">
        <v>32.332599999999999</v>
      </c>
      <c r="O30" s="6">
        <v>32.332599999999999</v>
      </c>
      <c r="P30" s="6">
        <v>32.332599999999999</v>
      </c>
      <c r="Q30" s="6">
        <v>32.332599999999999</v>
      </c>
      <c r="R30" s="6">
        <v>32.332599999999999</v>
      </c>
    </row>
    <row r="31" spans="1:18" ht="18" customHeight="1" x14ac:dyDescent="0.15">
      <c r="A31" s="6" t="s">
        <v>31</v>
      </c>
      <c r="B31" s="27" t="s">
        <v>8</v>
      </c>
      <c r="C31" s="6">
        <v>33.250100000000003</v>
      </c>
      <c r="D31" s="6">
        <v>33.250100000000003</v>
      </c>
      <c r="E31" s="6">
        <v>33.250100000000003</v>
      </c>
      <c r="F31" s="6">
        <v>33.250100000000003</v>
      </c>
      <c r="G31" s="6">
        <v>33.250100000000003</v>
      </c>
      <c r="H31" s="6">
        <v>33.250100000000003</v>
      </c>
      <c r="I31" s="6">
        <v>33.250100000000003</v>
      </c>
      <c r="J31" s="6">
        <v>33.250100000000003</v>
      </c>
      <c r="K31" s="6">
        <v>33.250100000000003</v>
      </c>
      <c r="L31" s="6">
        <v>33.250100000000003</v>
      </c>
      <c r="M31" s="6">
        <v>33.250100000000003</v>
      </c>
      <c r="N31" s="6">
        <v>33.250100000000003</v>
      </c>
      <c r="O31" s="6">
        <v>33.250100000000003</v>
      </c>
      <c r="P31" s="6">
        <v>33.250100000000003</v>
      </c>
      <c r="Q31" s="6">
        <v>33.250100000000003</v>
      </c>
      <c r="R31" s="6">
        <v>33.250100000000003</v>
      </c>
    </row>
    <row r="32" spans="1:18" ht="18" customHeight="1" x14ac:dyDescent="0.15">
      <c r="A32" s="6" t="s">
        <v>31</v>
      </c>
      <c r="B32" s="27" t="s">
        <v>8</v>
      </c>
      <c r="C32" s="6">
        <v>32.811100000000003</v>
      </c>
      <c r="D32" s="6">
        <v>32.811100000000003</v>
      </c>
      <c r="E32" s="6">
        <v>32.811100000000003</v>
      </c>
      <c r="F32" s="6">
        <v>32.811100000000003</v>
      </c>
      <c r="G32" s="6">
        <v>32.811100000000003</v>
      </c>
      <c r="H32" s="6">
        <v>32.811100000000003</v>
      </c>
      <c r="I32" s="6">
        <v>32.811100000000003</v>
      </c>
      <c r="J32" s="6">
        <v>32.811100000000003</v>
      </c>
      <c r="K32" s="6">
        <v>32.811100000000003</v>
      </c>
      <c r="L32" s="6">
        <v>32.811100000000003</v>
      </c>
      <c r="M32" s="6">
        <v>32.811100000000003</v>
      </c>
      <c r="N32" s="6">
        <v>32.811100000000003</v>
      </c>
      <c r="O32" s="6">
        <v>32.811100000000003</v>
      </c>
      <c r="P32" s="6">
        <v>32.811100000000003</v>
      </c>
      <c r="Q32" s="6">
        <v>32.811100000000003</v>
      </c>
      <c r="R32" s="6">
        <v>32.811100000000003</v>
      </c>
    </row>
    <row r="33" spans="1:21" ht="18" customHeight="1" x14ac:dyDescent="0.15">
      <c r="A33" s="6" t="s">
        <v>32</v>
      </c>
      <c r="B33" s="27" t="s">
        <v>11</v>
      </c>
      <c r="C33" s="6">
        <v>30.4191</v>
      </c>
      <c r="D33" s="6">
        <v>30.4191</v>
      </c>
      <c r="E33" s="6">
        <v>30.4191</v>
      </c>
      <c r="F33" s="6">
        <v>30.4191</v>
      </c>
      <c r="G33" s="6">
        <v>30.4191</v>
      </c>
      <c r="H33" s="6">
        <v>30.4191</v>
      </c>
      <c r="I33" s="6">
        <v>30.4191</v>
      </c>
      <c r="J33" s="6">
        <v>30.4191</v>
      </c>
      <c r="K33" s="6">
        <v>30.4191</v>
      </c>
      <c r="L33" s="6">
        <v>30.4191</v>
      </c>
      <c r="M33" s="6">
        <v>30.4191</v>
      </c>
      <c r="N33" s="6">
        <v>30.4191</v>
      </c>
      <c r="O33" s="6">
        <v>30.4191</v>
      </c>
      <c r="P33" s="6">
        <v>30.4191</v>
      </c>
      <c r="Q33" s="6">
        <v>30.4191</v>
      </c>
      <c r="R33" s="6">
        <v>30.4191</v>
      </c>
    </row>
    <row r="34" spans="1:21" ht="18" customHeight="1" x14ac:dyDescent="0.15">
      <c r="A34" s="6" t="s">
        <v>32</v>
      </c>
      <c r="B34" s="27" t="s">
        <v>11</v>
      </c>
      <c r="C34" s="6">
        <v>30.531099999999999</v>
      </c>
      <c r="D34" s="6">
        <v>30.531099999999999</v>
      </c>
      <c r="E34" s="6">
        <v>30.531099999999999</v>
      </c>
      <c r="F34" s="6">
        <v>30.531099999999999</v>
      </c>
      <c r="G34" s="6">
        <v>30.531099999999999</v>
      </c>
      <c r="H34" s="6">
        <v>30.531099999999999</v>
      </c>
      <c r="I34" s="6">
        <v>30.531099999999999</v>
      </c>
      <c r="J34" s="6">
        <v>30.531099999999999</v>
      </c>
      <c r="K34" s="6">
        <v>30.531099999999999</v>
      </c>
      <c r="L34" s="6">
        <v>30.531099999999999</v>
      </c>
      <c r="M34" s="6">
        <v>30.531099999999999</v>
      </c>
      <c r="N34" s="6">
        <v>30.531099999999999</v>
      </c>
      <c r="O34" s="6">
        <v>30.531099999999999</v>
      </c>
      <c r="P34" s="6">
        <v>30.531099999999999</v>
      </c>
      <c r="Q34" s="6">
        <v>30.531099999999999</v>
      </c>
      <c r="R34" s="6">
        <v>30.531099999999999</v>
      </c>
    </row>
    <row r="35" spans="1:21" ht="18" customHeight="1" x14ac:dyDescent="0.15">
      <c r="A35" s="6" t="s">
        <v>33</v>
      </c>
      <c r="B35" s="27" t="s">
        <v>14</v>
      </c>
      <c r="C35" s="6">
        <v>36.3005</v>
      </c>
      <c r="D35" s="6">
        <v>36.3005</v>
      </c>
      <c r="E35" s="6">
        <v>36.3005</v>
      </c>
      <c r="F35" s="6">
        <v>36.3005</v>
      </c>
      <c r="G35" s="6">
        <v>36.3005</v>
      </c>
      <c r="H35" s="6">
        <v>36.3005</v>
      </c>
      <c r="I35" s="6">
        <v>36.3005</v>
      </c>
      <c r="J35" s="6">
        <v>36.3005</v>
      </c>
      <c r="K35" s="6">
        <v>36.3005</v>
      </c>
      <c r="L35" s="6">
        <v>36.3005</v>
      </c>
      <c r="M35" s="6">
        <v>36.3005</v>
      </c>
      <c r="N35" s="6">
        <v>36.3005</v>
      </c>
      <c r="O35" s="6">
        <v>36.3005</v>
      </c>
      <c r="P35" s="6">
        <v>36.3005</v>
      </c>
      <c r="Q35" s="6">
        <v>36.3005</v>
      </c>
      <c r="R35" s="6">
        <v>36.3005</v>
      </c>
    </row>
    <row r="36" spans="1:21" ht="18" customHeight="1" x14ac:dyDescent="0.15">
      <c r="A36" s="6" t="s">
        <v>33</v>
      </c>
      <c r="B36" s="27" t="s">
        <v>14</v>
      </c>
      <c r="C36" s="6">
        <v>35.755299999999998</v>
      </c>
      <c r="D36" s="6">
        <v>35.755299999999998</v>
      </c>
      <c r="E36" s="6">
        <v>35.755299999999998</v>
      </c>
      <c r="F36" s="6">
        <v>35.755299999999998</v>
      </c>
      <c r="G36" s="6">
        <v>35.755299999999998</v>
      </c>
      <c r="H36" s="6">
        <v>35.755299999999998</v>
      </c>
      <c r="I36" s="6">
        <v>35.755299999999998</v>
      </c>
      <c r="J36" s="6">
        <v>35.755299999999998</v>
      </c>
      <c r="K36" s="6">
        <v>35.755299999999998</v>
      </c>
      <c r="L36" s="6">
        <v>35.755299999999998</v>
      </c>
      <c r="M36" s="6">
        <v>35.755299999999998</v>
      </c>
      <c r="N36" s="6">
        <v>35.755299999999998</v>
      </c>
      <c r="O36" s="6">
        <v>35.755299999999998</v>
      </c>
      <c r="P36" s="6">
        <v>35.755299999999998</v>
      </c>
      <c r="Q36" s="6">
        <v>35.755299999999998</v>
      </c>
      <c r="R36" s="6">
        <v>35.755299999999998</v>
      </c>
    </row>
    <row r="38" spans="1:21" ht="18" customHeight="1" x14ac:dyDescent="0.15">
      <c r="A38" s="20" t="s">
        <v>36</v>
      </c>
      <c r="C38" s="20">
        <v>0</v>
      </c>
      <c r="D38" s="20">
        <v>1</v>
      </c>
      <c r="E38" s="20">
        <v>2</v>
      </c>
      <c r="F38" s="20">
        <v>3</v>
      </c>
      <c r="G38" s="20">
        <v>4</v>
      </c>
      <c r="H38" s="20">
        <v>5</v>
      </c>
      <c r="I38" s="20">
        <v>6</v>
      </c>
      <c r="J38" s="20">
        <v>7</v>
      </c>
      <c r="K38" s="20">
        <v>8</v>
      </c>
      <c r="L38" s="20">
        <v>9</v>
      </c>
      <c r="M38" s="20">
        <v>10</v>
      </c>
      <c r="N38" s="20">
        <v>11</v>
      </c>
      <c r="O38" s="20">
        <v>12</v>
      </c>
      <c r="P38" s="20">
        <v>13</v>
      </c>
      <c r="Q38" s="20">
        <v>14</v>
      </c>
      <c r="R38" s="20">
        <v>15</v>
      </c>
      <c r="S38" s="20" t="s">
        <v>37</v>
      </c>
      <c r="T38" s="20" t="s">
        <v>38</v>
      </c>
      <c r="U38" s="20" t="s">
        <v>39</v>
      </c>
    </row>
    <row r="39" spans="1:21" s="23" customFormat="1" ht="18" customHeight="1" x14ac:dyDescent="0.15">
      <c r="A39" s="23" t="s">
        <v>29</v>
      </c>
      <c r="B39" s="28" t="s">
        <v>2</v>
      </c>
      <c r="C39" s="23">
        <f>C15-C27</f>
        <v>0</v>
      </c>
      <c r="D39" s="23">
        <f t="shared" ref="D39:R39" si="2">D15-D27</f>
        <v>4.9197999999999951</v>
      </c>
      <c r="E39" s="23">
        <f t="shared" si="2"/>
        <v>7.9786000000000001</v>
      </c>
      <c r="F39" s="23">
        <f t="shared" si="2"/>
        <v>13.198899999999995</v>
      </c>
      <c r="G39" s="23">
        <f t="shared" si="2"/>
        <v>18.680199999999999</v>
      </c>
      <c r="H39" s="23">
        <f t="shared" si="2"/>
        <v>21.611800000000002</v>
      </c>
      <c r="I39" s="23">
        <f t="shared" si="2"/>
        <v>26.454099999999997</v>
      </c>
      <c r="J39" s="23">
        <f t="shared" si="2"/>
        <v>30.878299999999996</v>
      </c>
      <c r="K39" s="23">
        <f t="shared" si="2"/>
        <v>35.753</v>
      </c>
      <c r="L39" s="23">
        <f t="shared" si="2"/>
        <v>40.034800000000004</v>
      </c>
      <c r="M39" s="23">
        <f t="shared" si="2"/>
        <v>43.4666</v>
      </c>
      <c r="N39" s="23">
        <f t="shared" si="2"/>
        <v>49.028900000000007</v>
      </c>
      <c r="O39" s="23">
        <f t="shared" si="2"/>
        <v>52.439299999999989</v>
      </c>
      <c r="P39" s="23">
        <f t="shared" si="2"/>
        <v>59.009900000000002</v>
      </c>
      <c r="Q39" s="23">
        <f t="shared" si="2"/>
        <v>61.916800000000009</v>
      </c>
      <c r="R39" s="23">
        <f t="shared" si="2"/>
        <v>66.1477</v>
      </c>
    </row>
    <row r="40" spans="1:21" s="23" customFormat="1" ht="18" customHeight="1" x14ac:dyDescent="0.15">
      <c r="A40" s="23" t="s">
        <v>29</v>
      </c>
      <c r="B40" s="28" t="s">
        <v>2</v>
      </c>
      <c r="C40" s="23">
        <f t="shared" ref="C40:R48" si="3">C16-C28</f>
        <v>0</v>
      </c>
      <c r="D40" s="23">
        <f t="shared" si="3"/>
        <v>4.9455000000000098</v>
      </c>
      <c r="E40" s="23">
        <f t="shared" si="3"/>
        <v>7.8034000000000106</v>
      </c>
      <c r="F40" s="23">
        <f t="shared" si="3"/>
        <v>13.610900000000001</v>
      </c>
      <c r="G40" s="23">
        <f t="shared" si="3"/>
        <v>19.329900000000009</v>
      </c>
      <c r="H40" s="23">
        <f t="shared" si="3"/>
        <v>22.540000000000006</v>
      </c>
      <c r="I40" s="23">
        <f t="shared" si="3"/>
        <v>28.163800000000009</v>
      </c>
      <c r="J40" s="23">
        <f t="shared" si="3"/>
        <v>32.675700000000006</v>
      </c>
      <c r="K40" s="23">
        <f t="shared" si="3"/>
        <v>37.553000000000011</v>
      </c>
      <c r="L40" s="23">
        <f t="shared" si="3"/>
        <v>41.4649</v>
      </c>
      <c r="M40" s="23">
        <f t="shared" si="3"/>
        <v>45.486800000000002</v>
      </c>
      <c r="N40" s="23">
        <f t="shared" si="3"/>
        <v>50.503699999999995</v>
      </c>
      <c r="O40" s="23">
        <f t="shared" si="3"/>
        <v>54.713499999999996</v>
      </c>
      <c r="P40" s="23">
        <f t="shared" si="3"/>
        <v>57.897599999999997</v>
      </c>
      <c r="Q40" s="23">
        <f t="shared" si="3"/>
        <v>64.2607</v>
      </c>
      <c r="R40" s="23">
        <f t="shared" si="3"/>
        <v>67.44880000000002</v>
      </c>
    </row>
    <row r="41" spans="1:21" s="23" customFormat="1" ht="18" customHeight="1" x14ac:dyDescent="0.15">
      <c r="A41" s="23" t="s">
        <v>30</v>
      </c>
      <c r="B41" s="28" t="s">
        <v>5</v>
      </c>
      <c r="C41" s="23">
        <f t="shared" si="3"/>
        <v>0</v>
      </c>
      <c r="D41" s="23">
        <f t="shared" si="3"/>
        <v>0.10910000000000508</v>
      </c>
      <c r="E41" s="23">
        <f t="shared" si="3"/>
        <v>0.4054000000000002</v>
      </c>
      <c r="F41" s="23">
        <f t="shared" si="3"/>
        <v>0.76440000000000197</v>
      </c>
      <c r="G41" s="23">
        <f t="shared" si="3"/>
        <v>1.301400000000001</v>
      </c>
      <c r="H41" s="23">
        <f t="shared" si="3"/>
        <v>2.2479000000000013</v>
      </c>
      <c r="I41" s="23">
        <f t="shared" si="3"/>
        <v>2.078400000000002</v>
      </c>
      <c r="J41" s="23">
        <f t="shared" si="3"/>
        <v>2.3573000000000022</v>
      </c>
      <c r="K41" s="23">
        <f t="shared" si="3"/>
        <v>2.8543999999999983</v>
      </c>
      <c r="L41" s="23">
        <f t="shared" si="3"/>
        <v>3.793600000000005</v>
      </c>
      <c r="M41" s="23">
        <f t="shared" si="3"/>
        <v>3.669000000000004</v>
      </c>
      <c r="N41" s="23">
        <f t="shared" si="3"/>
        <v>3.8591000000000051</v>
      </c>
      <c r="O41" s="23">
        <f t="shared" si="3"/>
        <v>4.4442999999999984</v>
      </c>
      <c r="P41" s="23">
        <f t="shared" si="3"/>
        <v>5.295100000000005</v>
      </c>
      <c r="Q41" s="23">
        <f t="shared" si="3"/>
        <v>6.1024999999999991</v>
      </c>
      <c r="R41" s="23">
        <f t="shared" si="3"/>
        <v>5.9356000000000009</v>
      </c>
      <c r="S41" s="23">
        <f>SLOPE(C41:R41,C$38:R$38)</f>
        <v>0.41839132352941177</v>
      </c>
      <c r="T41" s="23">
        <f>RSQ(C41:R41,C$38:R$38)</f>
        <v>0.97971217626021778</v>
      </c>
      <c r="U41" s="23">
        <f>INTERCEPT(C41:R41,C$38:R$38)</f>
        <v>-0.3118411764705864</v>
      </c>
    </row>
    <row r="42" spans="1:21" s="23" customFormat="1" ht="18" customHeight="1" x14ac:dyDescent="0.15">
      <c r="A42" s="23" t="s">
        <v>30</v>
      </c>
      <c r="B42" s="28" t="s">
        <v>5</v>
      </c>
      <c r="C42" s="23">
        <f>C18-C30</f>
        <v>0</v>
      </c>
      <c r="D42" s="23">
        <f>D18-D30</f>
        <v>0.23400000000000176</v>
      </c>
      <c r="E42" s="23">
        <f t="shared" si="3"/>
        <v>1.0833000000000013</v>
      </c>
      <c r="F42" s="23">
        <f t="shared" si="3"/>
        <v>1.431200000000004</v>
      </c>
      <c r="G42" s="23">
        <f t="shared" si="3"/>
        <v>1.8278000000000034</v>
      </c>
      <c r="H42" s="23">
        <f t="shared" si="3"/>
        <v>1.8969999999999985</v>
      </c>
      <c r="I42" s="23">
        <f t="shared" si="3"/>
        <v>2.522199999999998</v>
      </c>
      <c r="J42" s="23">
        <f t="shared" si="3"/>
        <v>3.0394000000000005</v>
      </c>
      <c r="K42" s="23">
        <f t="shared" si="3"/>
        <v>3.4299000000000035</v>
      </c>
      <c r="L42" s="23">
        <f t="shared" si="3"/>
        <v>3.7015000000000029</v>
      </c>
      <c r="M42" s="23">
        <f t="shared" si="3"/>
        <v>4.5949999999999989</v>
      </c>
      <c r="N42" s="23">
        <f t="shared" si="3"/>
        <v>4.4936000000000007</v>
      </c>
      <c r="O42" s="23">
        <f t="shared" si="3"/>
        <v>4.7674000000000021</v>
      </c>
      <c r="P42" s="23">
        <f t="shared" si="3"/>
        <v>5.7950000000000017</v>
      </c>
      <c r="Q42" s="23">
        <f t="shared" si="3"/>
        <v>6.3582999999999998</v>
      </c>
      <c r="R42" s="23">
        <f t="shared" si="3"/>
        <v>6.6514000000000024</v>
      </c>
      <c r="S42" s="23">
        <f t="shared" ref="S42:S48" si="4">SLOPE(C42:R42,C$38:R$38)</f>
        <v>0.43723588235294125</v>
      </c>
      <c r="T42" s="23">
        <f t="shared" ref="T42:T48" si="5">RSQ(C42:R42,C$38:R$38)</f>
        <v>0.9895020463715245</v>
      </c>
      <c r="U42" s="23">
        <f>INTERCEPT(C42:R42,C$38:R$38)</f>
        <v>-4.0081617647058199E-2</v>
      </c>
    </row>
    <row r="43" spans="1:21" s="23" customFormat="1" ht="18" customHeight="1" x14ac:dyDescent="0.15">
      <c r="A43" s="23" t="s">
        <v>31</v>
      </c>
      <c r="B43" s="28" t="s">
        <v>8</v>
      </c>
      <c r="C43" s="23">
        <f t="shared" si="3"/>
        <v>0</v>
      </c>
      <c r="D43" s="23">
        <f t="shared" si="3"/>
        <v>0.90309999999999491</v>
      </c>
      <c r="E43" s="23">
        <f t="shared" si="3"/>
        <v>0.49429999999999552</v>
      </c>
      <c r="F43" s="23">
        <f t="shared" si="3"/>
        <v>1.4436999999999998</v>
      </c>
      <c r="G43" s="23">
        <f t="shared" si="3"/>
        <v>1.621699999999997</v>
      </c>
      <c r="H43" s="23">
        <f t="shared" si="3"/>
        <v>1.7637</v>
      </c>
      <c r="I43" s="23">
        <f t="shared" si="3"/>
        <v>2.4420000000000002</v>
      </c>
      <c r="J43" s="23">
        <f t="shared" si="3"/>
        <v>2.5884</v>
      </c>
      <c r="K43" s="23">
        <f t="shared" si="3"/>
        <v>3.3195999999999941</v>
      </c>
      <c r="L43" s="23">
        <f t="shared" si="3"/>
        <v>4.1242999999999981</v>
      </c>
      <c r="M43" s="23">
        <f t="shared" si="3"/>
        <v>4.4068999999999932</v>
      </c>
      <c r="N43" s="23">
        <f t="shared" si="3"/>
        <v>4.6039999999999992</v>
      </c>
      <c r="O43" s="23">
        <f t="shared" si="3"/>
        <v>5.4328999999999965</v>
      </c>
      <c r="P43" s="23">
        <f t="shared" si="3"/>
        <v>5.3907999999999987</v>
      </c>
      <c r="Q43" s="23">
        <f t="shared" si="3"/>
        <v>6.1516999999999982</v>
      </c>
      <c r="R43" s="23">
        <f t="shared" si="3"/>
        <v>5.935299999999998</v>
      </c>
      <c r="S43" s="23">
        <f t="shared" si="4"/>
        <v>0.42190558823529412</v>
      </c>
      <c r="T43" s="23">
        <f t="shared" si="5"/>
        <v>0.98122963646146799</v>
      </c>
      <c r="U43" s="23">
        <f t="shared" ref="U43:U47" si="6">INTERCEPT(C43:R43,C$38:R$38)</f>
        <v>-3.9191176470820821E-4</v>
      </c>
    </row>
    <row r="44" spans="1:21" s="23" customFormat="1" ht="18" customHeight="1" x14ac:dyDescent="0.15">
      <c r="A44" s="23" t="s">
        <v>31</v>
      </c>
      <c r="B44" s="28" t="s">
        <v>8</v>
      </c>
      <c r="C44" s="23">
        <f t="shared" si="3"/>
        <v>0</v>
      </c>
      <c r="D44" s="23">
        <f t="shared" si="3"/>
        <v>0.54549999999999699</v>
      </c>
      <c r="E44" s="23">
        <f t="shared" si="3"/>
        <v>0.55209999999999582</v>
      </c>
      <c r="F44" s="23">
        <f t="shared" si="3"/>
        <v>1.7702999999999989</v>
      </c>
      <c r="G44" s="23">
        <f t="shared" si="3"/>
        <v>2.0026999999999973</v>
      </c>
      <c r="H44" s="23">
        <f t="shared" si="3"/>
        <v>2.1635999999999953</v>
      </c>
      <c r="I44" s="23">
        <f t="shared" si="3"/>
        <v>1.8511999999999986</v>
      </c>
      <c r="J44" s="23">
        <f t="shared" si="3"/>
        <v>3.4466999999999999</v>
      </c>
      <c r="K44" s="23">
        <f t="shared" si="3"/>
        <v>3.4261999999999944</v>
      </c>
      <c r="L44" s="23">
        <f t="shared" si="3"/>
        <v>4.3299999999999983</v>
      </c>
      <c r="M44" s="23">
        <f t="shared" si="3"/>
        <v>4.9912999999999954</v>
      </c>
      <c r="N44" s="23">
        <f t="shared" si="3"/>
        <v>4.8837999999999937</v>
      </c>
      <c r="O44" s="23">
        <f t="shared" si="3"/>
        <v>5.9952999999999932</v>
      </c>
      <c r="P44" s="23">
        <f t="shared" si="3"/>
        <v>5.9810999999999979</v>
      </c>
      <c r="Q44" s="23">
        <f t="shared" si="3"/>
        <v>6.0663999999999945</v>
      </c>
      <c r="R44" s="23">
        <f t="shared" si="3"/>
        <v>6.6025999999999954</v>
      </c>
      <c r="S44" s="23">
        <f t="shared" si="4"/>
        <v>0.45628941176470567</v>
      </c>
      <c r="T44" s="23">
        <f t="shared" si="5"/>
        <v>0.97346625727549141</v>
      </c>
      <c r="U44" s="23">
        <f t="shared" si="6"/>
        <v>-9.1205882352958234E-3</v>
      </c>
    </row>
    <row r="45" spans="1:21" s="23" customFormat="1" ht="18" customHeight="1" x14ac:dyDescent="0.15">
      <c r="A45" s="23" t="s">
        <v>32</v>
      </c>
      <c r="B45" s="28" t="s">
        <v>11</v>
      </c>
      <c r="C45" s="23">
        <f t="shared" si="3"/>
        <v>0</v>
      </c>
      <c r="D45" s="23">
        <f t="shared" si="3"/>
        <v>0.17909999999999826</v>
      </c>
      <c r="E45" s="23">
        <f t="shared" si="3"/>
        <v>0.37049999999999983</v>
      </c>
      <c r="F45" s="23">
        <f t="shared" si="3"/>
        <v>3.0000000000001137E-2</v>
      </c>
      <c r="G45" s="23">
        <f t="shared" si="3"/>
        <v>0.23140000000000072</v>
      </c>
      <c r="H45" s="23">
        <f t="shared" si="3"/>
        <v>0.65429999999999922</v>
      </c>
      <c r="I45" s="23">
        <f t="shared" si="3"/>
        <v>0.64219999999999899</v>
      </c>
      <c r="J45" s="23">
        <f t="shared" si="3"/>
        <v>0.44269999999999854</v>
      </c>
      <c r="K45" s="23">
        <f t="shared" si="3"/>
        <v>0.74040000000000106</v>
      </c>
      <c r="L45" s="23">
        <f t="shared" si="3"/>
        <v>0.89969999999999928</v>
      </c>
      <c r="M45" s="23">
        <f t="shared" si="3"/>
        <v>0.91430000000000078</v>
      </c>
      <c r="N45" s="23">
        <f t="shared" si="3"/>
        <v>1.3073000000000015</v>
      </c>
      <c r="O45" s="23">
        <f t="shared" si="3"/>
        <v>0.99540000000000006</v>
      </c>
      <c r="P45" s="23">
        <f t="shared" si="3"/>
        <v>1.4724000000000004</v>
      </c>
      <c r="Q45" s="23">
        <f t="shared" si="3"/>
        <v>1.3892999999999986</v>
      </c>
      <c r="R45" s="23">
        <f t="shared" si="3"/>
        <v>1.9679000000000002</v>
      </c>
      <c r="S45" s="23">
        <f t="shared" si="4"/>
        <v>0.11170897058823533</v>
      </c>
      <c r="T45" s="23">
        <f t="shared" si="5"/>
        <v>0.89029359206475311</v>
      </c>
      <c r="U45" s="23">
        <f t="shared" si="6"/>
        <v>-7.3011029411765072E-2</v>
      </c>
    </row>
    <row r="46" spans="1:21" s="23" customFormat="1" ht="18" customHeight="1" x14ac:dyDescent="0.15">
      <c r="A46" s="23" t="s">
        <v>32</v>
      </c>
      <c r="B46" s="28" t="s">
        <v>11</v>
      </c>
      <c r="C46" s="23">
        <f t="shared" si="3"/>
        <v>0</v>
      </c>
      <c r="D46" s="23">
        <f t="shared" si="3"/>
        <v>-0.17599999999999838</v>
      </c>
      <c r="E46" s="23">
        <f t="shared" si="3"/>
        <v>0.36180000000000234</v>
      </c>
      <c r="F46" s="23">
        <f t="shared" si="3"/>
        <v>0.69410000000000238</v>
      </c>
      <c r="G46" s="23">
        <f t="shared" si="3"/>
        <v>-0.23010000000000019</v>
      </c>
      <c r="H46" s="23">
        <f t="shared" si="3"/>
        <v>0.35240000000000293</v>
      </c>
      <c r="I46" s="23">
        <f t="shared" si="3"/>
        <v>0.70010000000000261</v>
      </c>
      <c r="J46" s="23">
        <f t="shared" si="3"/>
        <v>0.85560000000000258</v>
      </c>
      <c r="K46" s="23">
        <f t="shared" si="3"/>
        <v>0.863900000000001</v>
      </c>
      <c r="L46" s="23">
        <f t="shared" si="3"/>
        <v>0.58560000000000301</v>
      </c>
      <c r="M46" s="23">
        <f t="shared" si="3"/>
        <v>0.82080000000000197</v>
      </c>
      <c r="N46" s="23">
        <f t="shared" si="3"/>
        <v>1.3274000000000008</v>
      </c>
      <c r="O46" s="23">
        <f t="shared" si="3"/>
        <v>1.184700000000003</v>
      </c>
      <c r="P46" s="23">
        <f t="shared" si="3"/>
        <v>1.1989000000000019</v>
      </c>
      <c r="Q46" s="23">
        <f t="shared" si="3"/>
        <v>1.7551999999999985</v>
      </c>
      <c r="R46" s="23">
        <f t="shared" si="3"/>
        <v>1.4556000000000004</v>
      </c>
      <c r="S46" s="23">
        <f t="shared" si="4"/>
        <v>0.1080476470588235</v>
      </c>
      <c r="T46" s="23">
        <f t="shared" si="5"/>
        <v>0.79713705837070703</v>
      </c>
      <c r="U46" s="23">
        <f t="shared" si="6"/>
        <v>-7.5982352941174724E-2</v>
      </c>
    </row>
    <row r="47" spans="1:21" s="23" customFormat="1" ht="18" customHeight="1" x14ac:dyDescent="0.15">
      <c r="A47" s="23" t="s">
        <v>33</v>
      </c>
      <c r="B47" s="28" t="s">
        <v>14</v>
      </c>
      <c r="C47" s="23">
        <f t="shared" si="3"/>
        <v>0</v>
      </c>
      <c r="D47" s="23">
        <f t="shared" si="3"/>
        <v>1.3947000000000003</v>
      </c>
      <c r="E47" s="23">
        <f t="shared" si="3"/>
        <v>2.3003</v>
      </c>
      <c r="F47" s="23">
        <f t="shared" si="3"/>
        <v>2.8432000000000031</v>
      </c>
      <c r="G47" s="23">
        <f t="shared" si="3"/>
        <v>3.5576000000000008</v>
      </c>
      <c r="H47" s="23">
        <f t="shared" si="3"/>
        <v>4.0754999999999981</v>
      </c>
      <c r="I47" s="23">
        <f t="shared" si="3"/>
        <v>5.1304000000000016</v>
      </c>
      <c r="J47" s="23">
        <f t="shared" si="3"/>
        <v>5.1903000000000006</v>
      </c>
      <c r="K47" s="23">
        <f t="shared" si="3"/>
        <v>6.4502000000000024</v>
      </c>
      <c r="L47" s="23">
        <f t="shared" si="3"/>
        <v>6.8440999999999974</v>
      </c>
      <c r="M47" s="23">
        <f t="shared" si="3"/>
        <v>7.6989000000000019</v>
      </c>
      <c r="N47" s="23">
        <f t="shared" si="3"/>
        <v>9.0260999999999996</v>
      </c>
      <c r="O47" s="23">
        <f t="shared" si="3"/>
        <v>9.6148999999999987</v>
      </c>
      <c r="P47" s="23">
        <f t="shared" si="3"/>
        <v>10.596400000000003</v>
      </c>
      <c r="Q47" s="23">
        <f t="shared" si="3"/>
        <v>10.950800000000001</v>
      </c>
      <c r="R47" s="23">
        <f t="shared" si="3"/>
        <v>10.984900000000003</v>
      </c>
      <c r="S47" s="23">
        <f t="shared" si="4"/>
        <v>0.74118044117647064</v>
      </c>
      <c r="T47" s="23">
        <f t="shared" si="5"/>
        <v>0.99124333593978609</v>
      </c>
      <c r="U47" s="23">
        <f t="shared" si="6"/>
        <v>0.48229044117647213</v>
      </c>
    </row>
    <row r="48" spans="1:21" s="23" customFormat="1" ht="18" customHeight="1" x14ac:dyDescent="0.15">
      <c r="A48" s="23" t="s">
        <v>33</v>
      </c>
      <c r="B48" s="28" t="s">
        <v>14</v>
      </c>
      <c r="C48" s="23">
        <f t="shared" si="3"/>
        <v>0</v>
      </c>
      <c r="D48" s="23">
        <f t="shared" si="3"/>
        <v>0.12590000000000146</v>
      </c>
      <c r="E48" s="23">
        <f t="shared" si="3"/>
        <v>1.2289999999999992</v>
      </c>
      <c r="F48" s="23">
        <f t="shared" si="3"/>
        <v>2.8596000000000004</v>
      </c>
      <c r="G48" s="23">
        <f t="shared" si="3"/>
        <v>2.9780000000000015</v>
      </c>
      <c r="H48" s="23">
        <f t="shared" si="3"/>
        <v>3.2041000000000039</v>
      </c>
      <c r="I48" s="23">
        <f t="shared" si="3"/>
        <v>5.1839000000000013</v>
      </c>
      <c r="J48" s="23">
        <f t="shared" si="3"/>
        <v>4.2816000000000045</v>
      </c>
      <c r="K48" s="23">
        <f t="shared" si="3"/>
        <v>5.8199000000000041</v>
      </c>
      <c r="L48" s="23">
        <f t="shared" si="3"/>
        <v>7.4586000000000041</v>
      </c>
      <c r="M48" s="23">
        <f t="shared" si="3"/>
        <v>6.827300000000001</v>
      </c>
      <c r="N48" s="23">
        <f t="shared" si="3"/>
        <v>7.8621000000000052</v>
      </c>
      <c r="O48" s="23">
        <f t="shared" si="3"/>
        <v>8.8075000000000045</v>
      </c>
      <c r="P48" s="23">
        <f t="shared" si="3"/>
        <v>9.3190999999999988</v>
      </c>
      <c r="Q48" s="23">
        <f t="shared" si="3"/>
        <v>10.719700000000003</v>
      </c>
      <c r="R48" s="23">
        <f t="shared" si="3"/>
        <v>11.105000000000004</v>
      </c>
      <c r="S48" s="23">
        <f t="shared" si="4"/>
        <v>0.74629955882352961</v>
      </c>
      <c r="T48" s="23">
        <f t="shared" si="5"/>
        <v>0.98106026858228956</v>
      </c>
      <c r="U48" s="23">
        <f>INTERCEPT(C48:R48,C$38:R$38)</f>
        <v>-0.11091544117646901</v>
      </c>
    </row>
    <row r="50" spans="1:21" ht="18" customHeight="1" x14ac:dyDescent="0.15">
      <c r="A50" s="20" t="s">
        <v>40</v>
      </c>
      <c r="C50" s="20">
        <v>0</v>
      </c>
      <c r="D50" s="20">
        <v>1</v>
      </c>
      <c r="E50" s="20">
        <v>2</v>
      </c>
      <c r="F50" s="20">
        <v>3</v>
      </c>
      <c r="G50" s="20">
        <v>4</v>
      </c>
      <c r="H50" s="20">
        <v>5</v>
      </c>
      <c r="I50" s="20">
        <v>6</v>
      </c>
      <c r="J50" s="20">
        <v>7</v>
      </c>
      <c r="K50" s="20">
        <v>8</v>
      </c>
      <c r="L50" s="20">
        <v>9</v>
      </c>
      <c r="M50" s="20">
        <v>10</v>
      </c>
    </row>
    <row r="51" spans="1:21" ht="18" customHeight="1" x14ac:dyDescent="0.15">
      <c r="A51" s="23" t="s">
        <v>29</v>
      </c>
      <c r="B51" s="28" t="s">
        <v>2</v>
      </c>
      <c r="C51" s="22">
        <f>SLOPE(C39:H39,C$38:H$38)</f>
        <v>4.4160142857142866</v>
      </c>
      <c r="D51" s="22">
        <f>SLOPE(D39:I39,D$38:I$38)</f>
        <v>4.401497142857143</v>
      </c>
      <c r="E51" s="22">
        <f t="shared" ref="E51:M60" si="7">SLOPE(E39:J39,E$38:J$38)</f>
        <v>4.4913057142857138</v>
      </c>
      <c r="F51" s="22">
        <f t="shared" si="7"/>
        <v>4.4059171428571435</v>
      </c>
      <c r="G51" s="22">
        <f t="shared" si="7"/>
        <v>4.3891657142857152</v>
      </c>
      <c r="H51" s="22">
        <f t="shared" si="7"/>
        <v>4.4254514285714288</v>
      </c>
      <c r="I51" s="22">
        <f t="shared" si="7"/>
        <v>4.426305714285717</v>
      </c>
      <c r="J51" s="22">
        <f t="shared" si="7"/>
        <v>4.3161285714285711</v>
      </c>
      <c r="K51" s="22">
        <f t="shared" si="7"/>
        <v>4.5445799999999998</v>
      </c>
      <c r="L51" s="22">
        <f t="shared" si="7"/>
        <v>4.5557228571428583</v>
      </c>
      <c r="M51" s="22">
        <f>SLOPE(M39:R39,M$38:R$38)</f>
        <v>4.532565714285715</v>
      </c>
    </row>
    <row r="52" spans="1:21" ht="18" customHeight="1" x14ac:dyDescent="0.15">
      <c r="A52" s="23" t="s">
        <v>29</v>
      </c>
      <c r="B52" s="28" t="s">
        <v>2</v>
      </c>
      <c r="C52" s="22">
        <f t="shared" ref="C52:D60" si="8">SLOPE(C40:H40,C$38:H$38)</f>
        <v>4.6188771428571433</v>
      </c>
      <c r="D52" s="22">
        <f t="shared" si="8"/>
        <v>4.7434371428571422</v>
      </c>
      <c r="E52" s="22">
        <f t="shared" si="7"/>
        <v>4.8922942857142857</v>
      </c>
      <c r="F52" s="22">
        <f t="shared" si="7"/>
        <v>4.7249057142857156</v>
      </c>
      <c r="G52" s="22">
        <f t="shared" si="7"/>
        <v>4.577882857142856</v>
      </c>
      <c r="H52" s="22">
        <f t="shared" si="7"/>
        <v>4.5575599999999996</v>
      </c>
      <c r="I52" s="22">
        <f t="shared" si="7"/>
        <v>4.4012771428571407</v>
      </c>
      <c r="J52" s="22">
        <f t="shared" si="7"/>
        <v>4.3732285714285686</v>
      </c>
      <c r="K52" s="22">
        <f t="shared" si="7"/>
        <v>4.185305714285712</v>
      </c>
      <c r="L52" s="22">
        <f t="shared" si="7"/>
        <v>4.4406057142857138</v>
      </c>
      <c r="M52" s="22">
        <f t="shared" si="7"/>
        <v>4.407574285714289</v>
      </c>
    </row>
    <row r="53" spans="1:21" ht="18" customHeight="1" x14ac:dyDescent="0.15">
      <c r="A53" s="23" t="s">
        <v>30</v>
      </c>
      <c r="B53" s="28" t="s">
        <v>5</v>
      </c>
      <c r="C53" s="22">
        <f>SLOPE(C41:H41,C$38:H$38)</f>
        <v>0.43358285714285705</v>
      </c>
      <c r="D53" s="22">
        <f t="shared" si="8"/>
        <v>0.45459999999999962</v>
      </c>
      <c r="E53" s="22">
        <f t="shared" si="7"/>
        <v>0.41851428571428601</v>
      </c>
      <c r="F53" s="22">
        <f t="shared" si="7"/>
        <v>0.38423428571428531</v>
      </c>
      <c r="G53" s="22">
        <f t="shared" si="7"/>
        <v>0.41598285714285743</v>
      </c>
      <c r="H53" s="22">
        <f t="shared" si="7"/>
        <v>0.36423428571428623</v>
      </c>
      <c r="I53" s="22">
        <f t="shared" si="7"/>
        <v>0.39365142857142937</v>
      </c>
      <c r="J53" s="22">
        <f t="shared" si="7"/>
        <v>0.38070000000000004</v>
      </c>
      <c r="K53" s="22">
        <f t="shared" si="7"/>
        <v>0.40987714285714327</v>
      </c>
      <c r="L53" s="22">
        <f t="shared" si="7"/>
        <v>0.48594285714285618</v>
      </c>
      <c r="M53" s="22">
        <f t="shared" si="7"/>
        <v>0.54039999999999921</v>
      </c>
    </row>
    <row r="54" spans="1:21" ht="18" customHeight="1" x14ac:dyDescent="0.15">
      <c r="A54" s="23" t="s">
        <v>30</v>
      </c>
      <c r="B54" s="28" t="s">
        <v>5</v>
      </c>
      <c r="C54" s="22">
        <f t="shared" si="8"/>
        <v>0.41755142857142857</v>
      </c>
      <c r="D54" s="22">
        <f t="shared" si="8"/>
        <v>0.40796285714285635</v>
      </c>
      <c r="E54" s="22">
        <f t="shared" si="7"/>
        <v>0.37493428571428494</v>
      </c>
      <c r="F54" s="22">
        <f t="shared" si="7"/>
        <v>0.4072428571428568</v>
      </c>
      <c r="G54" s="22">
        <f t="shared" si="7"/>
        <v>0.41384000000000043</v>
      </c>
      <c r="H54" s="22">
        <f t="shared" si="7"/>
        <v>0.49766857142857202</v>
      </c>
      <c r="I54" s="22">
        <f t="shared" si="7"/>
        <v>0.42272571428571454</v>
      </c>
      <c r="J54" s="22">
        <f t="shared" si="7"/>
        <v>0.36355999999999988</v>
      </c>
      <c r="K54" s="22">
        <f t="shared" si="7"/>
        <v>0.42633714285714258</v>
      </c>
      <c r="L54" s="22">
        <f t="shared" si="7"/>
        <v>0.49022285714285702</v>
      </c>
      <c r="M54" s="22">
        <f t="shared" si="7"/>
        <v>0.48296285714285758</v>
      </c>
    </row>
    <row r="55" spans="1:21" ht="18" customHeight="1" x14ac:dyDescent="0.15">
      <c r="A55" s="23" t="s">
        <v>31</v>
      </c>
      <c r="B55" s="28" t="s">
        <v>8</v>
      </c>
      <c r="C55" s="22">
        <f t="shared" si="8"/>
        <v>0.34067714285714318</v>
      </c>
      <c r="D55" s="22">
        <f t="shared" si="8"/>
        <v>0.33373428571428676</v>
      </c>
      <c r="E55" s="22">
        <f t="shared" si="7"/>
        <v>0.38878285714285793</v>
      </c>
      <c r="F55" s="22">
        <f t="shared" si="7"/>
        <v>0.37022571428571371</v>
      </c>
      <c r="G55" s="22">
        <f t="shared" si="7"/>
        <v>0.49505999999999961</v>
      </c>
      <c r="H55" s="22">
        <f t="shared" si="7"/>
        <v>0.54268857142857008</v>
      </c>
      <c r="I55" s="22">
        <f t="shared" si="7"/>
        <v>0.48771999999999938</v>
      </c>
      <c r="J55" s="22">
        <f t="shared" si="7"/>
        <v>0.52452285714285696</v>
      </c>
      <c r="K55" s="22">
        <f t="shared" si="7"/>
        <v>0.41368285714285785</v>
      </c>
      <c r="L55" s="22">
        <f t="shared" si="7"/>
        <v>0.39764571428571471</v>
      </c>
      <c r="M55" s="22">
        <f t="shared" si="7"/>
        <v>0.34980000000000067</v>
      </c>
    </row>
    <row r="56" spans="1:21" ht="18" customHeight="1" x14ac:dyDescent="0.15">
      <c r="A56" s="23" t="s">
        <v>31</v>
      </c>
      <c r="B56" s="28" t="s">
        <v>8</v>
      </c>
      <c r="C56" s="22">
        <f t="shared" si="8"/>
        <v>0.46879428571428516</v>
      </c>
      <c r="D56" s="22">
        <f t="shared" si="8"/>
        <v>0.33129714285714301</v>
      </c>
      <c r="E56" s="22">
        <f t="shared" si="7"/>
        <v>0.4250457142857148</v>
      </c>
      <c r="F56" s="22">
        <f t="shared" si="7"/>
        <v>0.35140285714285679</v>
      </c>
      <c r="G56" s="22">
        <f t="shared" si="7"/>
        <v>0.4862800000000001</v>
      </c>
      <c r="H56" s="22">
        <f t="shared" si="7"/>
        <v>0.61583999999999983</v>
      </c>
      <c r="I56" s="22">
        <f t="shared" si="7"/>
        <v>0.59144571428571335</v>
      </c>
      <c r="J56" s="22">
        <f t="shared" si="7"/>
        <v>0.50791714285714173</v>
      </c>
      <c r="K56" s="22">
        <f t="shared" si="7"/>
        <v>0.50465428571428572</v>
      </c>
      <c r="L56" s="22">
        <f t="shared" si="7"/>
        <v>0.36465428571428538</v>
      </c>
      <c r="M56" s="22">
        <f t="shared" si="7"/>
        <v>0.33114571428571449</v>
      </c>
    </row>
    <row r="57" spans="1:21" ht="18" customHeight="1" x14ac:dyDescent="0.15">
      <c r="A57" s="23" t="s">
        <v>32</v>
      </c>
      <c r="B57" s="28" t="s">
        <v>11</v>
      </c>
      <c r="C57" s="22">
        <f t="shared" si="8"/>
        <v>8.8225714285714421E-2</v>
      </c>
      <c r="D57" s="22">
        <f t="shared" si="8"/>
        <v>9.6237142857142896E-2</v>
      </c>
      <c r="E57" s="22">
        <f t="shared" si="7"/>
        <v>7.4871428571428159E-2</v>
      </c>
      <c r="F57" s="22">
        <f t="shared" si="7"/>
        <v>0.11925142857142837</v>
      </c>
      <c r="G57" s="22">
        <f t="shared" si="7"/>
        <v>9.7151428571428514E-2</v>
      </c>
      <c r="H57" s="22">
        <f t="shared" si="7"/>
        <v>6.7720000000000322E-2</v>
      </c>
      <c r="I57" s="22">
        <f t="shared" si="7"/>
        <v>0.13998857142857193</v>
      </c>
      <c r="J57" s="22">
        <f t="shared" si="7"/>
        <v>0.12796571428571457</v>
      </c>
      <c r="K57" s="22">
        <f t="shared" si="7"/>
        <v>0.12400285714285714</v>
      </c>
      <c r="L57" s="22">
        <f t="shared" si="7"/>
        <v>0.10886857142857126</v>
      </c>
      <c r="M57" s="22">
        <f t="shared" si="7"/>
        <v>0.17117142857142825</v>
      </c>
    </row>
    <row r="58" spans="1:21" ht="18" customHeight="1" x14ac:dyDescent="0.15">
      <c r="A58" s="23" t="s">
        <v>32</v>
      </c>
      <c r="B58" s="28" t="s">
        <v>11</v>
      </c>
      <c r="C58" s="22">
        <f>SLOPE(C46:H46,C$38:H$38)</f>
        <v>5.520000000000027E-2</v>
      </c>
      <c r="D58" s="22">
        <f t="shared" si="8"/>
        <v>9.79457142857144E-2</v>
      </c>
      <c r="E58" s="22">
        <f t="shared" si="7"/>
        <v>8.7700000000000139E-2</v>
      </c>
      <c r="F58" s="22">
        <f t="shared" si="7"/>
        <v>0.1272514285714286</v>
      </c>
      <c r="G58" s="22">
        <f t="shared" si="7"/>
        <v>0.164814285714286</v>
      </c>
      <c r="H58" s="22">
        <f t="shared" si="7"/>
        <v>5.7337142857142712E-2</v>
      </c>
      <c r="I58" s="22">
        <f t="shared" si="7"/>
        <v>7.867999999999975E-2</v>
      </c>
      <c r="J58" s="22">
        <f t="shared" si="7"/>
        <v>9.3462857142857153E-2</v>
      </c>
      <c r="K58" s="22">
        <f t="shared" si="7"/>
        <v>0.11368285714285722</v>
      </c>
      <c r="L58" s="22">
        <f t="shared" si="7"/>
        <v>0.19541714285714226</v>
      </c>
      <c r="M58" s="22">
        <f t="shared" si="7"/>
        <v>0.12775999999999957</v>
      </c>
    </row>
    <row r="59" spans="1:21" ht="18" customHeight="1" x14ac:dyDescent="0.15">
      <c r="A59" s="23" t="s">
        <v>33</v>
      </c>
      <c r="B59" s="28" t="s">
        <v>14</v>
      </c>
      <c r="C59" s="22">
        <f>SLOPE(C47:H47,C$38:H$38)</f>
        <v>0.78311714285714273</v>
      </c>
      <c r="D59" s="22">
        <f t="shared" si="8"/>
        <v>0.70624285714285706</v>
      </c>
      <c r="E59" s="22">
        <f t="shared" si="7"/>
        <v>0.62369999999999992</v>
      </c>
      <c r="F59" s="22">
        <f t="shared" si="7"/>
        <v>0.68537142857142852</v>
      </c>
      <c r="G59" s="22">
        <f t="shared" si="7"/>
        <v>0.67475714285714272</v>
      </c>
      <c r="H59" s="22">
        <f t="shared" si="7"/>
        <v>0.70051428571428598</v>
      </c>
      <c r="I59" s="22">
        <f t="shared" si="7"/>
        <v>0.78280571428571399</v>
      </c>
      <c r="J59" s="22">
        <f t="shared" si="7"/>
        <v>0.87729999999999964</v>
      </c>
      <c r="K59" s="22">
        <f t="shared" si="7"/>
        <v>0.86773142857142871</v>
      </c>
      <c r="L59" s="22">
        <f t="shared" si="7"/>
        <v>0.85185142857142915</v>
      </c>
      <c r="M59" s="22">
        <f t="shared" si="7"/>
        <v>0.66244571428571475</v>
      </c>
    </row>
    <row r="60" spans="1:21" ht="18" customHeight="1" x14ac:dyDescent="0.15">
      <c r="A60" s="23" t="s">
        <v>33</v>
      </c>
      <c r="B60" s="28" t="s">
        <v>14</v>
      </c>
      <c r="C60" s="22">
        <f>SLOPE(C48:H48,C$38:H$38)</f>
        <v>0.74878285714285775</v>
      </c>
      <c r="D60" s="22">
        <f t="shared" si="8"/>
        <v>0.89524857142857184</v>
      </c>
      <c r="E60" s="22">
        <f t="shared" si="7"/>
        <v>0.64177142857142944</v>
      </c>
      <c r="F60" s="22">
        <f t="shared" si="7"/>
        <v>0.59120285714285781</v>
      </c>
      <c r="G60" s="22">
        <f t="shared" si="7"/>
        <v>0.83851714285714329</v>
      </c>
      <c r="H60" s="22">
        <f t="shared" si="7"/>
        <v>0.75652571428571413</v>
      </c>
      <c r="I60" s="22">
        <f t="shared" si="7"/>
        <v>0.64762285714285739</v>
      </c>
      <c r="J60" s="22">
        <f t="shared" si="7"/>
        <v>0.80356571428571433</v>
      </c>
      <c r="K60" s="22">
        <f t="shared" si="7"/>
        <v>0.64507142857142796</v>
      </c>
      <c r="L60" s="22">
        <f t="shared" si="7"/>
        <v>0.70646571428571392</v>
      </c>
      <c r="M60" s="22">
        <f t="shared" si="7"/>
        <v>0.87065428571428582</v>
      </c>
    </row>
    <row r="62" spans="1:21" ht="18" customHeight="1" x14ac:dyDescent="0.15">
      <c r="B62" s="29" t="s">
        <v>41</v>
      </c>
      <c r="S62" s="20" t="s">
        <v>37</v>
      </c>
      <c r="T62" s="20" t="s">
        <v>38</v>
      </c>
      <c r="U62" s="20" t="s">
        <v>39</v>
      </c>
    </row>
    <row r="63" spans="1:21" ht="18" customHeight="1" x14ac:dyDescent="0.15">
      <c r="B63" s="23" t="s">
        <v>29</v>
      </c>
      <c r="C63" s="23">
        <f t="shared" ref="C63:R63" si="9">AVERAGE(C39:C40)</f>
        <v>0</v>
      </c>
      <c r="D63" s="23">
        <f t="shared" si="9"/>
        <v>4.9326500000000024</v>
      </c>
      <c r="E63" s="23">
        <f t="shared" si="9"/>
        <v>7.8910000000000053</v>
      </c>
      <c r="F63" s="23">
        <f t="shared" si="9"/>
        <v>13.404899999999998</v>
      </c>
      <c r="G63" s="23">
        <f t="shared" si="9"/>
        <v>19.005050000000004</v>
      </c>
      <c r="H63" s="23">
        <f t="shared" si="9"/>
        <v>22.075900000000004</v>
      </c>
      <c r="I63" s="23">
        <f t="shared" si="9"/>
        <v>27.308950000000003</v>
      </c>
      <c r="J63" s="23">
        <f t="shared" si="9"/>
        <v>31.777000000000001</v>
      </c>
      <c r="K63" s="23">
        <f t="shared" si="9"/>
        <v>36.653000000000006</v>
      </c>
      <c r="L63" s="23">
        <f t="shared" si="9"/>
        <v>40.749850000000002</v>
      </c>
      <c r="M63" s="23">
        <f t="shared" si="9"/>
        <v>44.476700000000001</v>
      </c>
      <c r="N63" s="23">
        <f t="shared" si="9"/>
        <v>49.766300000000001</v>
      </c>
      <c r="O63" s="23">
        <f t="shared" si="9"/>
        <v>53.576399999999992</v>
      </c>
      <c r="P63" s="23">
        <f t="shared" si="9"/>
        <v>58.453749999999999</v>
      </c>
      <c r="Q63" s="23">
        <f t="shared" si="9"/>
        <v>63.088750000000005</v>
      </c>
      <c r="R63" s="23">
        <f t="shared" si="9"/>
        <v>66.79825000000001</v>
      </c>
      <c r="S63" s="23">
        <f>SLOPE(C63:R63,C$38:R$38)</f>
        <v>4.4827474264705875</v>
      </c>
      <c r="T63" s="23">
        <f>RSQ(C63:R63,C$38:R$38)</f>
        <v>0.99938529090561301</v>
      </c>
      <c r="U63" s="23">
        <f>INTERCEPT(C63:R63,C$38:R$38)</f>
        <v>0.12679742647059555</v>
      </c>
    </row>
    <row r="64" spans="1:21" ht="18" customHeight="1" x14ac:dyDescent="0.15">
      <c r="B64" s="23"/>
    </row>
    <row r="65" spans="2:55" ht="18" customHeight="1" x14ac:dyDescent="0.15">
      <c r="B65" s="20" t="s">
        <v>42</v>
      </c>
      <c r="C65" s="20">
        <v>0</v>
      </c>
      <c r="D65" s="20">
        <v>1</v>
      </c>
      <c r="E65" s="20">
        <v>2</v>
      </c>
      <c r="F65" s="20">
        <v>3</v>
      </c>
      <c r="G65" s="20">
        <v>4</v>
      </c>
      <c r="H65" s="20">
        <v>5</v>
      </c>
      <c r="I65" s="20">
        <v>6</v>
      </c>
      <c r="J65" s="20">
        <v>7</v>
      </c>
      <c r="K65" s="20">
        <v>8</v>
      </c>
      <c r="L65" s="20">
        <v>9</v>
      </c>
      <c r="M65" s="20">
        <v>10</v>
      </c>
      <c r="N65" s="20">
        <v>11</v>
      </c>
      <c r="O65" s="20">
        <v>12</v>
      </c>
      <c r="P65" s="20">
        <v>13</v>
      </c>
      <c r="Q65" s="20">
        <v>14</v>
      </c>
      <c r="R65" s="20">
        <v>15</v>
      </c>
      <c r="S65" s="6" t="s">
        <v>43</v>
      </c>
      <c r="T65" s="6" t="s">
        <v>44</v>
      </c>
      <c r="U65" s="6" t="s">
        <v>45</v>
      </c>
    </row>
    <row r="66" spans="2:55" s="31" customFormat="1" ht="18" customHeight="1" x14ac:dyDescent="0.15">
      <c r="B66" s="30" t="s">
        <v>30</v>
      </c>
      <c r="C66" s="30">
        <f t="shared" ref="C66:R66" si="10">AVERAGE(C41:C42)</f>
        <v>0</v>
      </c>
      <c r="D66" s="30">
        <f t="shared" si="10"/>
        <v>0.17155000000000342</v>
      </c>
      <c r="E66" s="30">
        <f t="shared" si="10"/>
        <v>0.74435000000000073</v>
      </c>
      <c r="F66" s="30">
        <f t="shared" si="10"/>
        <v>1.097800000000003</v>
      </c>
      <c r="G66" s="30">
        <f t="shared" si="10"/>
        <v>1.5646000000000022</v>
      </c>
      <c r="H66" s="30">
        <f t="shared" si="10"/>
        <v>2.0724499999999999</v>
      </c>
      <c r="I66" s="30">
        <f t="shared" si="10"/>
        <v>2.3003</v>
      </c>
      <c r="J66" s="30">
        <f t="shared" si="10"/>
        <v>2.6983500000000014</v>
      </c>
      <c r="K66" s="30">
        <f t="shared" si="10"/>
        <v>3.1421500000000009</v>
      </c>
      <c r="L66" s="30">
        <f t="shared" si="10"/>
        <v>3.7475500000000039</v>
      </c>
      <c r="M66" s="30">
        <f t="shared" si="10"/>
        <v>4.1320000000000014</v>
      </c>
      <c r="N66" s="30">
        <f t="shared" si="10"/>
        <v>4.1763500000000029</v>
      </c>
      <c r="O66" s="30">
        <f t="shared" si="10"/>
        <v>4.6058500000000002</v>
      </c>
      <c r="P66" s="30">
        <f t="shared" si="10"/>
        <v>5.5450500000000034</v>
      </c>
      <c r="Q66" s="30">
        <f t="shared" si="10"/>
        <v>6.2303999999999995</v>
      </c>
      <c r="R66" s="30">
        <f t="shared" si="10"/>
        <v>6.2935000000000016</v>
      </c>
      <c r="S66" s="23">
        <f>SLOPE(C66:R66,C$38:R$38)</f>
        <v>0.42781360294117637</v>
      </c>
      <c r="T66" s="23">
        <f>RSQ(C66:R66,C$38:R$38)</f>
        <v>0.99131326443367696</v>
      </c>
      <c r="U66" s="23">
        <f>INTERCEPT(C66:R66,C$38:R$38)</f>
        <v>-0.17596139705882141</v>
      </c>
      <c r="W66" s="24"/>
    </row>
    <row r="67" spans="2:55" s="31" customFormat="1" ht="18" customHeight="1" x14ac:dyDescent="0.15">
      <c r="B67" s="30"/>
    </row>
    <row r="68" spans="2:55" s="31" customFormat="1" ht="18" customHeight="1" x14ac:dyDescent="0.15">
      <c r="B68" s="20" t="s">
        <v>42</v>
      </c>
      <c r="C68" s="20">
        <v>0</v>
      </c>
      <c r="D68" s="20">
        <v>1</v>
      </c>
      <c r="E68" s="20">
        <v>2</v>
      </c>
      <c r="F68" s="20">
        <v>3</v>
      </c>
      <c r="G68" s="20">
        <v>4</v>
      </c>
      <c r="H68" s="20">
        <v>5</v>
      </c>
      <c r="I68" s="20">
        <v>6</v>
      </c>
      <c r="J68" s="20">
        <v>7</v>
      </c>
      <c r="K68" s="20">
        <v>8</v>
      </c>
      <c r="L68" s="20">
        <v>9</v>
      </c>
      <c r="M68" s="20">
        <v>10</v>
      </c>
      <c r="N68" s="20">
        <v>11</v>
      </c>
      <c r="O68" s="20">
        <v>12</v>
      </c>
      <c r="P68" s="20">
        <v>13</v>
      </c>
      <c r="Q68" s="20">
        <v>14</v>
      </c>
      <c r="R68" s="20">
        <v>15</v>
      </c>
      <c r="S68" s="6" t="s">
        <v>43</v>
      </c>
      <c r="T68" s="6" t="s">
        <v>44</v>
      </c>
      <c r="U68" s="6" t="s">
        <v>45</v>
      </c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</row>
    <row r="69" spans="2:55" s="31" customFormat="1" ht="18" customHeight="1" x14ac:dyDescent="0.15">
      <c r="B69" s="30" t="s">
        <v>31</v>
      </c>
      <c r="C69" s="30">
        <f t="shared" ref="C69:R69" si="11">AVERAGE(C43:C44)</f>
        <v>0</v>
      </c>
      <c r="D69" s="30">
        <f t="shared" si="11"/>
        <v>0.72429999999999595</v>
      </c>
      <c r="E69" s="30">
        <f t="shared" si="11"/>
        <v>0.52319999999999567</v>
      </c>
      <c r="F69" s="30">
        <f t="shared" si="11"/>
        <v>1.6069999999999993</v>
      </c>
      <c r="G69" s="30">
        <f t="shared" si="11"/>
        <v>1.8121999999999971</v>
      </c>
      <c r="H69" s="30">
        <f t="shared" si="11"/>
        <v>1.9636499999999977</v>
      </c>
      <c r="I69" s="30">
        <f t="shared" si="11"/>
        <v>2.1465999999999994</v>
      </c>
      <c r="J69" s="30">
        <f t="shared" si="11"/>
        <v>3.01755</v>
      </c>
      <c r="K69" s="30">
        <f t="shared" si="11"/>
        <v>3.3728999999999942</v>
      </c>
      <c r="L69" s="30">
        <f t="shared" si="11"/>
        <v>4.2271499999999982</v>
      </c>
      <c r="M69" s="30">
        <f t="shared" si="11"/>
        <v>4.6990999999999943</v>
      </c>
      <c r="N69" s="30">
        <f t="shared" si="11"/>
        <v>4.7438999999999965</v>
      </c>
      <c r="O69" s="30">
        <f t="shared" si="11"/>
        <v>5.7140999999999948</v>
      </c>
      <c r="P69" s="30">
        <f t="shared" si="11"/>
        <v>5.6859499999999983</v>
      </c>
      <c r="Q69" s="30">
        <f t="shared" si="11"/>
        <v>6.1090499999999963</v>
      </c>
      <c r="R69" s="30">
        <f t="shared" si="11"/>
        <v>6.2689499999999967</v>
      </c>
      <c r="S69" s="23">
        <f>SLOPE(C69:R69,C$38:R$38)</f>
        <v>0.43909749999999992</v>
      </c>
      <c r="T69" s="23">
        <f>RSQ(C69:R69,C$38:R$38)</f>
        <v>0.98368103042049559</v>
      </c>
      <c r="U69" s="23">
        <f>INTERCEPT(C69:R69,C$38:R$38)</f>
        <v>-4.7562500000020158E-3</v>
      </c>
    </row>
    <row r="70" spans="2:55" s="31" customFormat="1" ht="18" customHeight="1" x14ac:dyDescent="0.15">
      <c r="B70" s="30"/>
    </row>
    <row r="71" spans="2:55" s="31" customFormat="1" ht="18" customHeight="1" x14ac:dyDescent="0.15">
      <c r="B71" s="20" t="s">
        <v>42</v>
      </c>
      <c r="C71" s="20">
        <v>0</v>
      </c>
      <c r="D71" s="20">
        <v>1</v>
      </c>
      <c r="E71" s="20">
        <v>2</v>
      </c>
      <c r="F71" s="20">
        <v>3</v>
      </c>
      <c r="G71" s="20">
        <v>4</v>
      </c>
      <c r="H71" s="20">
        <v>5</v>
      </c>
      <c r="I71" s="20">
        <v>6</v>
      </c>
      <c r="J71" s="20">
        <v>7</v>
      </c>
      <c r="K71" s="20">
        <v>8</v>
      </c>
      <c r="L71" s="20">
        <v>9</v>
      </c>
      <c r="M71" s="20">
        <v>10</v>
      </c>
      <c r="N71" s="20">
        <v>11</v>
      </c>
      <c r="O71" s="20">
        <v>12</v>
      </c>
      <c r="P71" s="20">
        <v>13</v>
      </c>
      <c r="Q71" s="20">
        <v>14</v>
      </c>
      <c r="R71" s="20">
        <v>15</v>
      </c>
      <c r="S71" s="6" t="s">
        <v>43</v>
      </c>
      <c r="T71" s="6" t="s">
        <v>44</v>
      </c>
      <c r="U71" s="6" t="s">
        <v>45</v>
      </c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</row>
    <row r="72" spans="2:55" s="31" customFormat="1" ht="18" customHeight="1" x14ac:dyDescent="0.15">
      <c r="B72" s="30" t="s">
        <v>32</v>
      </c>
      <c r="C72" s="30">
        <f t="shared" ref="C72:R72" si="12">AVERAGE(C45:C46)</f>
        <v>0</v>
      </c>
      <c r="D72" s="30">
        <f t="shared" si="12"/>
        <v>1.5499999999999403E-3</v>
      </c>
      <c r="E72" s="30">
        <f t="shared" si="12"/>
        <v>0.36615000000000109</v>
      </c>
      <c r="F72" s="30">
        <f t="shared" si="12"/>
        <v>0.36205000000000176</v>
      </c>
      <c r="G72" s="30">
        <f t="shared" si="12"/>
        <v>6.5000000000026148E-4</v>
      </c>
      <c r="H72" s="30">
        <f t="shared" si="12"/>
        <v>0.50335000000000107</v>
      </c>
      <c r="I72" s="30">
        <f t="shared" si="12"/>
        <v>0.6711500000000008</v>
      </c>
      <c r="J72" s="30">
        <f t="shared" si="12"/>
        <v>0.64915000000000056</v>
      </c>
      <c r="K72" s="30">
        <f t="shared" si="12"/>
        <v>0.80215000000000103</v>
      </c>
      <c r="L72" s="30">
        <f t="shared" si="12"/>
        <v>0.74265000000000114</v>
      </c>
      <c r="M72" s="30">
        <f t="shared" si="12"/>
        <v>0.86755000000000138</v>
      </c>
      <c r="N72" s="30">
        <f t="shared" si="12"/>
        <v>1.3173500000000011</v>
      </c>
      <c r="O72" s="30">
        <f t="shared" si="12"/>
        <v>1.0900500000000015</v>
      </c>
      <c r="P72" s="30">
        <f t="shared" si="12"/>
        <v>1.3356500000000011</v>
      </c>
      <c r="Q72" s="30">
        <f t="shared" si="12"/>
        <v>1.5722499999999986</v>
      </c>
      <c r="R72" s="30">
        <f t="shared" si="12"/>
        <v>1.7117500000000003</v>
      </c>
      <c r="S72" s="23">
        <f>SLOPE(C72:R72,C$38:R$38)</f>
        <v>0.10987830882352941</v>
      </c>
      <c r="T72" s="23">
        <f>RSQ(C72:R72,C$38:R$38)</f>
        <v>0.92091318873799244</v>
      </c>
      <c r="U72" s="23">
        <f>INTERCEPT(C72:R72,C$38:R$38)</f>
        <v>-7.4496691176469843E-2</v>
      </c>
    </row>
    <row r="73" spans="2:55" s="31" customFormat="1" ht="18" customHeight="1" x14ac:dyDescent="0.15">
      <c r="B73" s="30"/>
    </row>
    <row r="74" spans="2:55" s="31" customFormat="1" ht="18" customHeight="1" x14ac:dyDescent="0.15">
      <c r="B74" s="20" t="s">
        <v>42</v>
      </c>
      <c r="C74" s="20">
        <v>0</v>
      </c>
      <c r="D74" s="20">
        <v>1</v>
      </c>
      <c r="E74" s="20">
        <v>2</v>
      </c>
      <c r="F74" s="20">
        <v>3</v>
      </c>
      <c r="G74" s="20">
        <v>4</v>
      </c>
      <c r="H74" s="20">
        <v>5</v>
      </c>
      <c r="I74" s="20">
        <v>6</v>
      </c>
      <c r="J74" s="20">
        <v>7</v>
      </c>
      <c r="K74" s="20">
        <v>8</v>
      </c>
      <c r="L74" s="20">
        <v>9</v>
      </c>
      <c r="M74" s="20">
        <v>10</v>
      </c>
      <c r="N74" s="20">
        <v>11</v>
      </c>
      <c r="O74" s="20">
        <v>12</v>
      </c>
      <c r="P74" s="20">
        <v>13</v>
      </c>
      <c r="Q74" s="20">
        <v>14</v>
      </c>
      <c r="R74" s="20">
        <v>15</v>
      </c>
      <c r="S74" s="6" t="s">
        <v>43</v>
      </c>
      <c r="T74" s="6" t="s">
        <v>44</v>
      </c>
      <c r="U74" s="6" t="s">
        <v>45</v>
      </c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</row>
    <row r="75" spans="2:55" s="31" customFormat="1" ht="18" customHeight="1" x14ac:dyDescent="0.15">
      <c r="B75" s="30" t="s">
        <v>33</v>
      </c>
      <c r="C75" s="30">
        <f t="shared" ref="C75:R75" si="13">AVERAGE(C47:C48)</f>
        <v>0</v>
      </c>
      <c r="D75" s="30">
        <f t="shared" si="13"/>
        <v>0.76030000000000086</v>
      </c>
      <c r="E75" s="30">
        <f t="shared" si="13"/>
        <v>1.7646499999999996</v>
      </c>
      <c r="F75" s="30">
        <f t="shared" si="13"/>
        <v>2.8514000000000017</v>
      </c>
      <c r="G75" s="30">
        <f t="shared" si="13"/>
        <v>3.2678000000000011</v>
      </c>
      <c r="H75" s="30">
        <f t="shared" si="13"/>
        <v>3.639800000000001</v>
      </c>
      <c r="I75" s="30">
        <f t="shared" si="13"/>
        <v>5.1571500000000015</v>
      </c>
      <c r="J75" s="30">
        <f t="shared" si="13"/>
        <v>4.7359500000000025</v>
      </c>
      <c r="K75" s="30">
        <f t="shared" si="13"/>
        <v>6.1350500000000032</v>
      </c>
      <c r="L75" s="30">
        <f t="shared" si="13"/>
        <v>7.1513500000000008</v>
      </c>
      <c r="M75" s="30">
        <f t="shared" si="13"/>
        <v>7.2631000000000014</v>
      </c>
      <c r="N75" s="30">
        <f t="shared" si="13"/>
        <v>8.4441000000000024</v>
      </c>
      <c r="O75" s="30">
        <f t="shared" si="13"/>
        <v>9.2112000000000016</v>
      </c>
      <c r="P75" s="30">
        <f t="shared" si="13"/>
        <v>9.9577500000000008</v>
      </c>
      <c r="Q75" s="30">
        <f t="shared" si="13"/>
        <v>10.835250000000002</v>
      </c>
      <c r="R75" s="30">
        <f t="shared" si="13"/>
        <v>11.044950000000004</v>
      </c>
      <c r="S75" s="23">
        <f>SLOPE(C75:R75,C$38:R$38)</f>
        <v>0.74374000000000018</v>
      </c>
      <c r="T75" s="23">
        <f>RSQ(C75:R75,C$38:R$38)</f>
        <v>0.99258056350263335</v>
      </c>
      <c r="U75" s="23">
        <f>INTERCEPT(C75:R75,C$38:R$38)</f>
        <v>0.18568750000000023</v>
      </c>
    </row>
    <row r="76" spans="2:55" ht="18" customHeight="1" x14ac:dyDescent="0.15">
      <c r="B76" s="23"/>
    </row>
    <row r="78" spans="2:55" ht="18" customHeight="1" x14ac:dyDescent="0.15">
      <c r="B78" s="20" t="s">
        <v>46</v>
      </c>
    </row>
    <row r="79" spans="2:55" ht="18" customHeight="1" x14ac:dyDescent="0.15">
      <c r="B79" s="23" t="s">
        <v>29</v>
      </c>
      <c r="C79" s="23">
        <f>STDEV(C39:C40)</f>
        <v>0</v>
      </c>
      <c r="D79" s="23">
        <f t="shared" ref="D79:R79" si="14">STDEV(D39:D40)</f>
        <v>1.8172644276504675E-2</v>
      </c>
      <c r="E79" s="23">
        <f t="shared" si="14"/>
        <v>0.12388510806387576</v>
      </c>
      <c r="F79" s="23">
        <f t="shared" si="14"/>
        <v>0.29132799384886193</v>
      </c>
      <c r="G79" s="23">
        <f t="shared" si="14"/>
        <v>0.45940727573690698</v>
      </c>
      <c r="H79" s="23">
        <f t="shared" si="14"/>
        <v>0.65633651429735618</v>
      </c>
      <c r="I79" s="23">
        <f t="shared" si="14"/>
        <v>1.208940463794649</v>
      </c>
      <c r="J79" s="23">
        <f t="shared" si="14"/>
        <v>1.2709537285047079</v>
      </c>
      <c r="K79" s="23">
        <f t="shared" si="14"/>
        <v>1.2727922061357937</v>
      </c>
      <c r="L79" s="23">
        <f t="shared" si="14"/>
        <v>1.0112334077748788</v>
      </c>
      <c r="M79" s="23">
        <f t="shared" si="14"/>
        <v>1.4284971193530651</v>
      </c>
      <c r="N79" s="23">
        <f t="shared" si="14"/>
        <v>1.0428410808939115</v>
      </c>
      <c r="O79" s="23">
        <f t="shared" si="14"/>
        <v>1.6081022417744517</v>
      </c>
      <c r="P79" s="23">
        <f t="shared" si="14"/>
        <v>0.78651487271380016</v>
      </c>
      <c r="Q79" s="23">
        <f t="shared" si="14"/>
        <v>1.6573875844231423</v>
      </c>
      <c r="R79" s="23">
        <f t="shared" si="14"/>
        <v>0.92001663300183079</v>
      </c>
    </row>
    <row r="80" spans="2:55" ht="18" customHeight="1" x14ac:dyDescent="0.15">
      <c r="B80" s="23"/>
    </row>
    <row r="81" spans="2:18" s="31" customFormat="1" ht="18" customHeight="1" x14ac:dyDescent="0.15">
      <c r="B81" s="30" t="s">
        <v>30</v>
      </c>
      <c r="C81" s="23">
        <f>STDEV(C41:C42)</f>
        <v>0</v>
      </c>
      <c r="D81" s="23">
        <f t="shared" ref="D81:R81" si="15">STDEV(D41:D42)</f>
        <v>8.8317636970197427E-2</v>
      </c>
      <c r="E81" s="23">
        <f t="shared" si="15"/>
        <v>0.47934768696636149</v>
      </c>
      <c r="F81" s="23">
        <f t="shared" si="15"/>
        <v>0.47149880169519137</v>
      </c>
      <c r="G81" s="23">
        <f t="shared" si="15"/>
        <v>0.37222100961660082</v>
      </c>
      <c r="H81" s="23">
        <f t="shared" si="15"/>
        <v>0.24812376951836157</v>
      </c>
      <c r="I81" s="23">
        <f t="shared" si="15"/>
        <v>0.31381398949058698</v>
      </c>
      <c r="J81" s="23">
        <f t="shared" si="15"/>
        <v>0.48231753544734357</v>
      </c>
      <c r="K81" s="23">
        <f t="shared" si="15"/>
        <v>0.40693995257286181</v>
      </c>
      <c r="L81" s="23">
        <f t="shared" si="15"/>
        <v>6.5124534547282495E-2</v>
      </c>
      <c r="M81" s="23">
        <f t="shared" si="15"/>
        <v>0.65478087937873963</v>
      </c>
      <c r="N81" s="23">
        <f t="shared" si="15"/>
        <v>0.44865925266286127</v>
      </c>
      <c r="O81" s="23">
        <f t="shared" si="15"/>
        <v>0.22846620100137613</v>
      </c>
      <c r="P81" s="23">
        <f t="shared" si="15"/>
        <v>0.35348267991515275</v>
      </c>
      <c r="Q81" s="23">
        <f t="shared" si="15"/>
        <v>0.18087791462751934</v>
      </c>
      <c r="R81" s="23">
        <f t="shared" si="15"/>
        <v>0.50614703397333183</v>
      </c>
    </row>
    <row r="82" spans="2:18" s="31" customFormat="1" ht="18" customHeight="1" x14ac:dyDescent="0.15">
      <c r="B82" s="30"/>
    </row>
    <row r="83" spans="2:18" s="31" customFormat="1" ht="18" customHeight="1" x14ac:dyDescent="0.15">
      <c r="B83" s="30" t="s">
        <v>31</v>
      </c>
      <c r="C83" s="23">
        <f>STDEV(C43:C44)</f>
        <v>0</v>
      </c>
      <c r="D83" s="23">
        <f t="shared" ref="D83:R83" si="16">STDEV(D43:D44)</f>
        <v>0.2528613849523077</v>
      </c>
      <c r="E83" s="23">
        <f t="shared" si="16"/>
        <v>4.0870771952582659E-2</v>
      </c>
      <c r="F83" s="23">
        <f t="shared" si="16"/>
        <v>0.2309410747355245</v>
      </c>
      <c r="G83" s="23">
        <f t="shared" si="16"/>
        <v>0.26940768363207451</v>
      </c>
      <c r="H83" s="23">
        <f t="shared" si="16"/>
        <v>0.28277200179649603</v>
      </c>
      <c r="I83" s="23">
        <f t="shared" si="16"/>
        <v>0.41775868632501373</v>
      </c>
      <c r="J83" s="23">
        <f t="shared" si="16"/>
        <v>0.6069097502924139</v>
      </c>
      <c r="K83" s="23">
        <f t="shared" si="16"/>
        <v>7.5377582874486149E-2</v>
      </c>
      <c r="L83" s="23">
        <f t="shared" si="16"/>
        <v>0.14545186489007297</v>
      </c>
      <c r="M83" s="23">
        <f t="shared" si="16"/>
        <v>0.41323320292541993</v>
      </c>
      <c r="N83" s="23">
        <f t="shared" si="16"/>
        <v>0.19784847737599212</v>
      </c>
      <c r="O83" s="23">
        <f t="shared" si="16"/>
        <v>0.397676853739312</v>
      </c>
      <c r="P83" s="23">
        <f t="shared" si="16"/>
        <v>0.41740513293441839</v>
      </c>
      <c r="Q83" s="23">
        <f t="shared" si="16"/>
        <v>6.0316208435215124E-2</v>
      </c>
      <c r="R83" s="23">
        <f t="shared" si="16"/>
        <v>0.47185235508578127</v>
      </c>
    </row>
    <row r="84" spans="2:18" s="31" customFormat="1" ht="18" customHeight="1" x14ac:dyDescent="0.15">
      <c r="B84" s="30"/>
    </row>
    <row r="85" spans="2:18" s="31" customFormat="1" ht="18" customHeight="1" x14ac:dyDescent="0.15">
      <c r="B85" s="30" t="s">
        <v>32</v>
      </c>
      <c r="C85" s="23">
        <f>STDEV(C45:C46)</f>
        <v>0</v>
      </c>
      <c r="D85" s="23">
        <f t="shared" ref="D85:R85" si="17">STDEV(D45:D46)</f>
        <v>0.25109361799934066</v>
      </c>
      <c r="E85" s="23">
        <f t="shared" si="17"/>
        <v>6.1518289963211868E-3</v>
      </c>
      <c r="F85" s="23">
        <f t="shared" si="17"/>
        <v>0.46958961338598715</v>
      </c>
      <c r="G85" s="23">
        <f t="shared" si="17"/>
        <v>0.32632977951759234</v>
      </c>
      <c r="H85" s="23">
        <f t="shared" si="17"/>
        <v>0.2134755372402159</v>
      </c>
      <c r="I85" s="23">
        <f t="shared" si="17"/>
        <v>4.0941482630703657E-2</v>
      </c>
      <c r="J85" s="23">
        <f t="shared" si="17"/>
        <v>0.29196438995192819</v>
      </c>
      <c r="K85" s="23">
        <f t="shared" si="17"/>
        <v>8.7327687476538574E-2</v>
      </c>
      <c r="L85" s="23">
        <f t="shared" si="17"/>
        <v>0.22210223997069195</v>
      </c>
      <c r="M85" s="23">
        <f t="shared" si="17"/>
        <v>6.6114484040941349E-2</v>
      </c>
      <c r="N85" s="23">
        <f t="shared" si="17"/>
        <v>1.4212846301849139E-2</v>
      </c>
      <c r="O85" s="23">
        <f t="shared" si="17"/>
        <v>0.1338553136786155</v>
      </c>
      <c r="P85" s="23">
        <f t="shared" si="17"/>
        <v>0.19339370465451997</v>
      </c>
      <c r="Q85" s="23">
        <f t="shared" si="17"/>
        <v>0.25873037123615711</v>
      </c>
      <c r="R85" s="23">
        <f t="shared" si="17"/>
        <v>0.36225080400186677</v>
      </c>
    </row>
    <row r="86" spans="2:18" s="31" customFormat="1" ht="18" customHeight="1" x14ac:dyDescent="0.15">
      <c r="B86" s="30"/>
    </row>
    <row r="87" spans="2:18" s="31" customFormat="1" ht="18" customHeight="1" x14ac:dyDescent="0.15">
      <c r="B87" s="30" t="s">
        <v>33</v>
      </c>
      <c r="C87" s="23">
        <f>STDEV(C47:C48)</f>
        <v>0</v>
      </c>
      <c r="D87" s="23">
        <f t="shared" ref="D87:R87" si="18">STDEV(D47:D48)</f>
        <v>0.89717708396949059</v>
      </c>
      <c r="E87" s="23">
        <f t="shared" si="18"/>
        <v>0.75752349468514868</v>
      </c>
      <c r="F87" s="23">
        <f t="shared" si="18"/>
        <v>1.1596551211457475E-2</v>
      </c>
      <c r="G87" s="23">
        <f t="shared" si="18"/>
        <v>0.40983909037572241</v>
      </c>
      <c r="H87" s="23">
        <f t="shared" si="18"/>
        <v>0.61617284912595605</v>
      </c>
      <c r="I87" s="23">
        <f t="shared" si="18"/>
        <v>3.7830212793480048E-2</v>
      </c>
      <c r="J87" s="23">
        <f t="shared" si="18"/>
        <v>0.6425479320642129</v>
      </c>
      <c r="K87" s="23">
        <f t="shared" si="18"/>
        <v>0.44568940418187969</v>
      </c>
      <c r="L87" s="23">
        <f t="shared" si="18"/>
        <v>0.4345171170391382</v>
      </c>
      <c r="M87" s="23">
        <f t="shared" si="18"/>
        <v>0.61631427048219545</v>
      </c>
      <c r="N87" s="23">
        <f t="shared" si="18"/>
        <v>0.8230722933011374</v>
      </c>
      <c r="O87" s="23">
        <f t="shared" si="18"/>
        <v>0.57091801513001428</v>
      </c>
      <c r="P87" s="23">
        <f t="shared" si="18"/>
        <v>0.9031874916095799</v>
      </c>
      <c r="Q87" s="23">
        <f t="shared" si="18"/>
        <v>0.16341237713220963</v>
      </c>
      <c r="R87" s="23">
        <f t="shared" si="18"/>
        <v>8.4923524420504895E-2</v>
      </c>
    </row>
    <row r="90" spans="2:18" ht="18" customHeight="1" x14ac:dyDescent="0.15">
      <c r="B90" s="7" t="s">
        <v>75</v>
      </c>
      <c r="C90" s="7"/>
      <c r="D90" s="7"/>
    </row>
    <row r="91" spans="2:18" ht="18" customHeight="1" x14ac:dyDescent="0.15">
      <c r="C91" s="6" t="s">
        <v>73</v>
      </c>
      <c r="D91" s="6" t="s">
        <v>74</v>
      </c>
    </row>
    <row r="92" spans="2:18" ht="18" customHeight="1" x14ac:dyDescent="0.15">
      <c r="B92" s="6">
        <v>0</v>
      </c>
      <c r="C92" s="6">
        <v>0</v>
      </c>
      <c r="D92" s="6">
        <v>0</v>
      </c>
    </row>
    <row r="93" spans="2:18" ht="18" customHeight="1" x14ac:dyDescent="0.15">
      <c r="B93" s="6">
        <v>1</v>
      </c>
      <c r="C93" s="6">
        <v>0.17155000000000001</v>
      </c>
      <c r="D93" s="6">
        <v>0.72430000000000005</v>
      </c>
    </row>
    <row r="94" spans="2:18" ht="18" customHeight="1" x14ac:dyDescent="0.15">
      <c r="B94" s="6">
        <v>2</v>
      </c>
      <c r="C94" s="6">
        <v>0.74434999999999996</v>
      </c>
      <c r="D94" s="6">
        <v>0.5232</v>
      </c>
    </row>
    <row r="95" spans="2:18" ht="18" customHeight="1" x14ac:dyDescent="0.15">
      <c r="B95" s="6">
        <v>3</v>
      </c>
      <c r="C95" s="6">
        <v>1.0978000000000001</v>
      </c>
      <c r="D95" s="6">
        <v>1.607</v>
      </c>
    </row>
    <row r="96" spans="2:18" ht="18" customHeight="1" x14ac:dyDescent="0.15">
      <c r="B96" s="6">
        <v>4</v>
      </c>
      <c r="C96" s="6">
        <v>1.5646</v>
      </c>
      <c r="D96" s="6">
        <v>1.8122</v>
      </c>
    </row>
    <row r="97" spans="2:4" ht="18" customHeight="1" x14ac:dyDescent="0.15">
      <c r="B97" s="6">
        <v>5</v>
      </c>
      <c r="C97" s="6">
        <v>2.0724499999999999</v>
      </c>
      <c r="D97" s="6">
        <v>1.9636499999999999</v>
      </c>
    </row>
    <row r="98" spans="2:4" ht="18" customHeight="1" x14ac:dyDescent="0.15">
      <c r="B98" s="6">
        <v>6</v>
      </c>
      <c r="C98" s="6">
        <v>2.3003</v>
      </c>
      <c r="D98" s="6">
        <v>2.1465999999999998</v>
      </c>
    </row>
    <row r="99" spans="2:4" ht="18" customHeight="1" x14ac:dyDescent="0.15">
      <c r="B99" s="6">
        <v>7</v>
      </c>
      <c r="C99" s="6">
        <v>2.69835</v>
      </c>
      <c r="D99" s="6">
        <v>3.01755</v>
      </c>
    </row>
    <row r="100" spans="2:4" ht="18" customHeight="1" x14ac:dyDescent="0.15">
      <c r="B100" s="6">
        <v>8</v>
      </c>
      <c r="C100" s="6">
        <v>3.14215</v>
      </c>
      <c r="D100" s="6">
        <v>3.3729</v>
      </c>
    </row>
    <row r="101" spans="2:4" ht="18" customHeight="1" x14ac:dyDescent="0.15">
      <c r="B101" s="6">
        <v>9</v>
      </c>
      <c r="C101" s="6">
        <v>3.7475499999999999</v>
      </c>
      <c r="D101" s="6">
        <v>4.22715</v>
      </c>
    </row>
    <row r="102" spans="2:4" ht="18" customHeight="1" x14ac:dyDescent="0.15">
      <c r="B102" s="6">
        <v>10</v>
      </c>
      <c r="C102" s="6">
        <v>4.1319999999999997</v>
      </c>
      <c r="D102" s="6">
        <v>4.6990999999999996</v>
      </c>
    </row>
    <row r="103" spans="2:4" ht="18" customHeight="1" x14ac:dyDescent="0.15">
      <c r="B103" s="6">
        <v>11</v>
      </c>
      <c r="C103" s="6">
        <v>4.1763500000000002</v>
      </c>
      <c r="D103" s="6">
        <v>4.7439</v>
      </c>
    </row>
    <row r="104" spans="2:4" ht="18" customHeight="1" x14ac:dyDescent="0.15">
      <c r="B104" s="6">
        <v>12</v>
      </c>
      <c r="C104" s="6">
        <v>4.6058500000000002</v>
      </c>
      <c r="D104" s="6">
        <v>5.7141000000000002</v>
      </c>
    </row>
    <row r="105" spans="2:4" ht="18" customHeight="1" x14ac:dyDescent="0.15">
      <c r="B105" s="6">
        <v>13</v>
      </c>
      <c r="C105" s="6">
        <v>5.5450499999999998</v>
      </c>
      <c r="D105" s="6">
        <v>5.6859500000000001</v>
      </c>
    </row>
    <row r="106" spans="2:4" ht="18" customHeight="1" x14ac:dyDescent="0.15">
      <c r="B106" s="6">
        <v>14</v>
      </c>
      <c r="C106" s="6">
        <v>6.2304000000000004</v>
      </c>
      <c r="D106" s="6">
        <v>6.1090499999999999</v>
      </c>
    </row>
    <row r="107" spans="2:4" ht="18" customHeight="1" x14ac:dyDescent="0.15">
      <c r="B107" s="6">
        <v>15</v>
      </c>
      <c r="C107" s="6">
        <v>6.2934999999999999</v>
      </c>
      <c r="D107" s="6">
        <v>6.2689500000000002</v>
      </c>
    </row>
    <row r="135" spans="3:5" ht="18" customHeight="1" x14ac:dyDescent="0.15">
      <c r="C135" s="6">
        <v>0</v>
      </c>
      <c r="D135" s="6">
        <v>0</v>
      </c>
      <c r="E135" s="6">
        <v>0</v>
      </c>
    </row>
    <row r="136" spans="3:5" ht="18" customHeight="1" x14ac:dyDescent="0.15">
      <c r="C136" s="6">
        <v>1</v>
      </c>
      <c r="D136" s="6">
        <v>0.17155000000000342</v>
      </c>
      <c r="E136" s="6">
        <v>0.72429999999999595</v>
      </c>
    </row>
    <row r="137" spans="3:5" ht="18" customHeight="1" x14ac:dyDescent="0.15">
      <c r="C137" s="6">
        <v>2</v>
      </c>
      <c r="D137" s="6">
        <v>0.74435000000000073</v>
      </c>
      <c r="E137" s="6">
        <v>0.52319999999999567</v>
      </c>
    </row>
    <row r="138" spans="3:5" ht="18" customHeight="1" x14ac:dyDescent="0.15">
      <c r="C138" s="6">
        <v>3</v>
      </c>
      <c r="D138" s="6">
        <v>1.097800000000003</v>
      </c>
      <c r="E138" s="6">
        <v>1.6069999999999993</v>
      </c>
    </row>
    <row r="139" spans="3:5" ht="18" customHeight="1" x14ac:dyDescent="0.15">
      <c r="C139" s="6">
        <v>4</v>
      </c>
      <c r="D139" s="6">
        <v>1.5646000000000022</v>
      </c>
      <c r="E139" s="6">
        <v>1.8121999999999971</v>
      </c>
    </row>
    <row r="140" spans="3:5" ht="18" customHeight="1" x14ac:dyDescent="0.15">
      <c r="C140" s="6">
        <v>5</v>
      </c>
      <c r="D140" s="6">
        <v>2.0724499999999999</v>
      </c>
      <c r="E140" s="6">
        <v>1.9636499999999977</v>
      </c>
    </row>
    <row r="141" spans="3:5" ht="18" customHeight="1" x14ac:dyDescent="0.15">
      <c r="C141" s="6">
        <v>6</v>
      </c>
      <c r="D141" s="6">
        <v>2.3003</v>
      </c>
      <c r="E141" s="6">
        <v>2.1465999999999994</v>
      </c>
    </row>
    <row r="142" spans="3:5" ht="18" customHeight="1" x14ac:dyDescent="0.15">
      <c r="C142" s="6">
        <v>7</v>
      </c>
      <c r="D142" s="6">
        <v>2.6983500000000014</v>
      </c>
      <c r="E142" s="6">
        <v>3.01755</v>
      </c>
    </row>
    <row r="143" spans="3:5" ht="18" customHeight="1" x14ac:dyDescent="0.15">
      <c r="C143" s="6">
        <v>8</v>
      </c>
      <c r="D143" s="6">
        <v>3.1421500000000009</v>
      </c>
      <c r="E143" s="6">
        <v>3.3728999999999942</v>
      </c>
    </row>
    <row r="144" spans="3:5" ht="18" customHeight="1" x14ac:dyDescent="0.15">
      <c r="C144" s="6">
        <v>9</v>
      </c>
      <c r="D144" s="6">
        <v>3.7475500000000039</v>
      </c>
      <c r="E144" s="6">
        <v>4.2271499999999982</v>
      </c>
    </row>
    <row r="145" spans="3:5" ht="18" customHeight="1" x14ac:dyDescent="0.15">
      <c r="C145" s="6">
        <v>10</v>
      </c>
      <c r="D145" s="6">
        <v>4.1320000000000014</v>
      </c>
      <c r="E145" s="6">
        <v>4.6990999999999943</v>
      </c>
    </row>
    <row r="146" spans="3:5" ht="18" customHeight="1" x14ac:dyDescent="0.15">
      <c r="C146" s="6">
        <v>11</v>
      </c>
      <c r="D146" s="6">
        <v>4.1763500000000029</v>
      </c>
      <c r="E146" s="6">
        <v>4.7438999999999965</v>
      </c>
    </row>
    <row r="147" spans="3:5" ht="18" customHeight="1" x14ac:dyDescent="0.15">
      <c r="C147" s="6">
        <v>12</v>
      </c>
      <c r="D147" s="6">
        <v>4.6058500000000002</v>
      </c>
      <c r="E147" s="6">
        <v>5.7140999999999948</v>
      </c>
    </row>
    <row r="148" spans="3:5" ht="18" customHeight="1" x14ac:dyDescent="0.15">
      <c r="C148" s="6">
        <v>13</v>
      </c>
      <c r="D148" s="6">
        <v>5.5450500000000034</v>
      </c>
      <c r="E148" s="6">
        <v>5.6859499999999983</v>
      </c>
    </row>
    <row r="149" spans="3:5" ht="18" customHeight="1" x14ac:dyDescent="0.15">
      <c r="C149" s="6">
        <v>14</v>
      </c>
      <c r="D149" s="6">
        <v>6.2303999999999995</v>
      </c>
      <c r="E149" s="6">
        <v>6.1090499999999963</v>
      </c>
    </row>
    <row r="150" spans="3:5" ht="18" customHeight="1" x14ac:dyDescent="0.15">
      <c r="C150" s="6">
        <v>15</v>
      </c>
      <c r="D150" s="6">
        <v>6.2935000000000016</v>
      </c>
      <c r="E150" s="6">
        <v>6.2689499999999967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2D0AF-C62C-494A-846A-C72AC4C53D8B}">
  <dimension ref="A1:W121"/>
  <sheetViews>
    <sheetView tabSelected="1" topLeftCell="A61" zoomScale="85" zoomScaleNormal="85" workbookViewId="0">
      <selection activeCell="P106" sqref="P106"/>
    </sheetView>
  </sheetViews>
  <sheetFormatPr baseColWidth="10" defaultRowHeight="18" customHeight="1" x14ac:dyDescent="0.15"/>
  <cols>
    <col min="1" max="1" width="27.5" style="6" bestFit="1" customWidth="1"/>
    <col min="2" max="4" width="10" style="6" customWidth="1"/>
    <col min="5" max="5" width="9.5" style="6" customWidth="1"/>
    <col min="6" max="17" width="9.5" style="6" bestFit="1" customWidth="1"/>
    <col min="18" max="19" width="7.83203125" style="6" bestFit="1" customWidth="1"/>
    <col min="20" max="20" width="10" style="6" bestFit="1" customWidth="1"/>
    <col min="21" max="22" width="10.83203125" style="6"/>
    <col min="23" max="23" width="38.83203125" style="6" bestFit="1" customWidth="1"/>
    <col min="24" max="16384" width="10.83203125" style="6"/>
  </cols>
  <sheetData>
    <row r="1" spans="1:18" ht="18" customHeight="1" x14ac:dyDescent="0.15">
      <c r="B1" s="20">
        <v>0</v>
      </c>
      <c r="C1" s="20">
        <v>1</v>
      </c>
      <c r="D1" s="20">
        <v>2</v>
      </c>
      <c r="E1" s="20">
        <v>3</v>
      </c>
      <c r="F1" s="20">
        <v>4</v>
      </c>
      <c r="G1" s="20">
        <v>5</v>
      </c>
      <c r="H1" s="20">
        <v>6</v>
      </c>
      <c r="I1" s="20">
        <v>7</v>
      </c>
      <c r="J1" s="20">
        <v>8</v>
      </c>
      <c r="K1" s="20">
        <v>9</v>
      </c>
      <c r="L1" s="20">
        <v>10</v>
      </c>
      <c r="M1" s="20">
        <v>11</v>
      </c>
      <c r="N1" s="20">
        <v>12</v>
      </c>
      <c r="O1" s="20">
        <v>13</v>
      </c>
      <c r="P1" s="20">
        <v>14</v>
      </c>
      <c r="Q1" s="20">
        <v>15</v>
      </c>
    </row>
    <row r="2" spans="1:18" ht="18" customHeight="1" x14ac:dyDescent="0.15">
      <c r="A2" s="25" t="s">
        <v>17</v>
      </c>
      <c r="B2" s="6">
        <v>184512</v>
      </c>
      <c r="C2" s="6">
        <v>184962</v>
      </c>
      <c r="D2" s="6">
        <v>191745</v>
      </c>
      <c r="E2" s="6">
        <v>194554</v>
      </c>
      <c r="F2" s="6">
        <v>191250</v>
      </c>
      <c r="G2" s="6">
        <v>190535</v>
      </c>
      <c r="H2" s="6">
        <v>196255</v>
      </c>
      <c r="I2" s="6">
        <v>197404</v>
      </c>
      <c r="J2" s="6">
        <v>204869</v>
      </c>
      <c r="K2" s="6">
        <v>200655</v>
      </c>
      <c r="L2" s="6">
        <v>199714</v>
      </c>
      <c r="M2" s="6">
        <v>202545</v>
      </c>
      <c r="N2" s="6">
        <v>202057</v>
      </c>
      <c r="O2" s="6">
        <v>205693</v>
      </c>
      <c r="P2" s="6">
        <v>211394</v>
      </c>
      <c r="Q2" s="6">
        <v>209800</v>
      </c>
    </row>
    <row r="3" spans="1:18" ht="18" customHeight="1" x14ac:dyDescent="0.15">
      <c r="A3" s="25" t="s">
        <v>2</v>
      </c>
      <c r="B3" s="6">
        <v>193295</v>
      </c>
      <c r="C3" s="6">
        <v>196469</v>
      </c>
      <c r="D3" s="6">
        <v>197731</v>
      </c>
      <c r="E3" s="6">
        <v>193902</v>
      </c>
      <c r="F3" s="6">
        <v>201940</v>
      </c>
      <c r="G3" s="6">
        <v>199251</v>
      </c>
      <c r="H3" s="6">
        <v>205744</v>
      </c>
      <c r="I3" s="6">
        <v>205428</v>
      </c>
      <c r="J3" s="6">
        <v>205053</v>
      </c>
      <c r="K3" s="6">
        <v>214700</v>
      </c>
      <c r="L3" s="6">
        <v>209524</v>
      </c>
      <c r="M3" s="6">
        <v>214559</v>
      </c>
      <c r="N3" s="6">
        <v>215258</v>
      </c>
      <c r="O3" s="6">
        <v>211657</v>
      </c>
      <c r="P3" s="6">
        <v>213167</v>
      </c>
      <c r="Q3" s="6">
        <v>222300</v>
      </c>
    </row>
    <row r="4" spans="1:18" ht="18" customHeight="1" x14ac:dyDescent="0.15">
      <c r="A4" s="25" t="s">
        <v>2</v>
      </c>
      <c r="B4" s="6">
        <v>188160</v>
      </c>
      <c r="C4" s="6">
        <v>187825</v>
      </c>
      <c r="D4" s="6">
        <v>192279</v>
      </c>
      <c r="E4" s="6">
        <v>197660</v>
      </c>
      <c r="F4" s="6">
        <v>196538</v>
      </c>
      <c r="G4" s="6">
        <v>199496</v>
      </c>
      <c r="H4" s="6">
        <v>199893</v>
      </c>
      <c r="I4" s="6">
        <v>199965</v>
      </c>
      <c r="J4" s="6">
        <v>200863</v>
      </c>
      <c r="K4" s="6">
        <v>206196</v>
      </c>
      <c r="L4" s="6">
        <v>199857</v>
      </c>
      <c r="M4" s="6">
        <v>207299</v>
      </c>
      <c r="N4" s="6">
        <v>212625</v>
      </c>
      <c r="O4" s="6">
        <v>208383</v>
      </c>
      <c r="P4" s="6">
        <v>208652</v>
      </c>
      <c r="Q4" s="6">
        <v>212989</v>
      </c>
    </row>
    <row r="5" spans="1:18" ht="18" customHeight="1" x14ac:dyDescent="0.15">
      <c r="A5" s="25" t="s">
        <v>5</v>
      </c>
      <c r="B5" s="6">
        <v>393184</v>
      </c>
      <c r="C5" s="6">
        <v>403514</v>
      </c>
      <c r="D5" s="6">
        <v>422533</v>
      </c>
      <c r="E5" s="6">
        <v>438808</v>
      </c>
      <c r="F5" s="6">
        <v>455858</v>
      </c>
      <c r="G5" s="6">
        <v>477488</v>
      </c>
      <c r="H5" s="6">
        <v>492320</v>
      </c>
      <c r="I5" s="6">
        <v>513263</v>
      </c>
      <c r="J5" s="6">
        <v>528190</v>
      </c>
      <c r="K5" s="6">
        <v>540989</v>
      </c>
      <c r="L5" s="6">
        <v>555071</v>
      </c>
      <c r="M5" s="6">
        <v>585849</v>
      </c>
      <c r="N5" s="6">
        <v>600346</v>
      </c>
      <c r="O5" s="6">
        <v>609239</v>
      </c>
      <c r="P5" s="6">
        <v>615426</v>
      </c>
      <c r="Q5" s="6">
        <v>649587</v>
      </c>
    </row>
    <row r="6" spans="1:18" ht="18" customHeight="1" x14ac:dyDescent="0.15">
      <c r="A6" s="25" t="s">
        <v>5</v>
      </c>
      <c r="B6" s="6">
        <v>377802</v>
      </c>
      <c r="C6" s="6">
        <v>397500</v>
      </c>
      <c r="D6" s="6">
        <v>416713</v>
      </c>
      <c r="E6" s="6">
        <v>424591</v>
      </c>
      <c r="F6" s="6">
        <v>444247</v>
      </c>
      <c r="G6" s="6">
        <v>469292</v>
      </c>
      <c r="H6" s="6">
        <v>474229</v>
      </c>
      <c r="I6" s="6">
        <v>501077</v>
      </c>
      <c r="J6" s="6">
        <v>515616</v>
      </c>
      <c r="K6" s="6">
        <v>527277</v>
      </c>
      <c r="L6" s="6">
        <v>546874</v>
      </c>
      <c r="M6" s="6">
        <v>566988</v>
      </c>
      <c r="N6" s="6">
        <v>577613</v>
      </c>
      <c r="O6" s="6">
        <v>598775</v>
      </c>
      <c r="P6" s="6">
        <v>619856</v>
      </c>
      <c r="Q6" s="6">
        <v>633117</v>
      </c>
    </row>
    <row r="7" spans="1:18" ht="18" customHeight="1" x14ac:dyDescent="0.15">
      <c r="A7" s="25" t="s">
        <v>8</v>
      </c>
      <c r="B7" s="6">
        <v>192492</v>
      </c>
      <c r="C7" s="6">
        <v>191585</v>
      </c>
      <c r="D7" s="6">
        <v>194128</v>
      </c>
      <c r="E7" s="6">
        <v>196606</v>
      </c>
      <c r="F7" s="6">
        <v>200236</v>
      </c>
      <c r="G7" s="6">
        <v>198970</v>
      </c>
      <c r="H7" s="6">
        <v>197478</v>
      </c>
      <c r="I7" s="6">
        <v>207370</v>
      </c>
      <c r="J7" s="6">
        <v>202446</v>
      </c>
      <c r="K7" s="6">
        <v>208786</v>
      </c>
      <c r="L7" s="6">
        <v>209383</v>
      </c>
      <c r="M7" s="6">
        <v>207507</v>
      </c>
      <c r="N7" s="6">
        <v>210695</v>
      </c>
      <c r="O7" s="6">
        <v>217243</v>
      </c>
      <c r="P7" s="6">
        <v>223478</v>
      </c>
      <c r="Q7" s="6">
        <v>220489</v>
      </c>
    </row>
    <row r="8" spans="1:18" ht="18" customHeight="1" x14ac:dyDescent="0.15">
      <c r="A8" s="25" t="s">
        <v>8</v>
      </c>
      <c r="B8" s="6">
        <v>191288</v>
      </c>
      <c r="C8" s="6">
        <v>188756</v>
      </c>
      <c r="D8" s="6">
        <v>189851</v>
      </c>
      <c r="E8" s="6">
        <v>188363</v>
      </c>
      <c r="F8" s="6">
        <v>197541</v>
      </c>
      <c r="G8" s="6">
        <v>196625</v>
      </c>
      <c r="H8" s="6">
        <v>200066</v>
      </c>
      <c r="I8" s="6">
        <v>199468</v>
      </c>
      <c r="J8" s="6">
        <v>201669</v>
      </c>
      <c r="K8" s="6">
        <v>199839</v>
      </c>
      <c r="L8" s="6">
        <v>212216</v>
      </c>
      <c r="M8" s="6">
        <v>207011</v>
      </c>
      <c r="N8" s="6">
        <v>204894</v>
      </c>
      <c r="O8" s="6">
        <v>208426</v>
      </c>
      <c r="P8" s="6">
        <v>211068</v>
      </c>
      <c r="Q8" s="6">
        <v>212213</v>
      </c>
    </row>
    <row r="9" spans="1:18" ht="18" customHeight="1" x14ac:dyDescent="0.15">
      <c r="A9" s="25" t="s">
        <v>11</v>
      </c>
      <c r="B9" s="6">
        <v>195433</v>
      </c>
      <c r="C9" s="6">
        <v>200731</v>
      </c>
      <c r="D9" s="6">
        <v>201990</v>
      </c>
      <c r="E9" s="6">
        <v>199351</v>
      </c>
      <c r="F9" s="6">
        <v>202097</v>
      </c>
      <c r="G9" s="6">
        <v>201705</v>
      </c>
      <c r="H9" s="6">
        <v>206268</v>
      </c>
      <c r="I9" s="6">
        <v>206447</v>
      </c>
      <c r="J9" s="6">
        <v>207580</v>
      </c>
      <c r="K9" s="6">
        <v>206925</v>
      </c>
      <c r="L9" s="6">
        <v>210904</v>
      </c>
      <c r="M9" s="6">
        <v>215978</v>
      </c>
      <c r="N9" s="6">
        <v>211451</v>
      </c>
      <c r="O9" s="6">
        <v>219376</v>
      </c>
      <c r="P9" s="6">
        <v>223373</v>
      </c>
      <c r="Q9" s="6">
        <v>227193</v>
      </c>
    </row>
    <row r="10" spans="1:18" ht="18" customHeight="1" x14ac:dyDescent="0.15">
      <c r="A10" s="25" t="s">
        <v>11</v>
      </c>
      <c r="B10" s="6">
        <v>189579</v>
      </c>
      <c r="C10" s="6">
        <v>190671</v>
      </c>
      <c r="D10" s="6">
        <v>189752</v>
      </c>
      <c r="E10" s="6">
        <v>198430</v>
      </c>
      <c r="F10" s="6">
        <v>197217</v>
      </c>
      <c r="G10" s="6">
        <v>201686</v>
      </c>
      <c r="H10" s="6">
        <v>205874</v>
      </c>
      <c r="I10" s="6">
        <v>207401</v>
      </c>
      <c r="J10" s="6">
        <v>201480</v>
      </c>
      <c r="K10" s="6">
        <v>208124</v>
      </c>
      <c r="L10" s="6">
        <v>209011</v>
      </c>
      <c r="M10" s="6">
        <v>209352</v>
      </c>
      <c r="N10" s="6">
        <v>210076</v>
      </c>
      <c r="O10" s="6">
        <v>212489</v>
      </c>
      <c r="P10" s="6">
        <v>217287</v>
      </c>
      <c r="Q10" s="6">
        <v>225445</v>
      </c>
    </row>
    <row r="11" spans="1:18" ht="18" customHeight="1" x14ac:dyDescent="0.15">
      <c r="A11" s="25" t="s">
        <v>14</v>
      </c>
      <c r="B11" s="6">
        <v>193771</v>
      </c>
      <c r="C11" s="6">
        <v>197991</v>
      </c>
      <c r="D11" s="6">
        <v>196367</v>
      </c>
      <c r="E11" s="6">
        <v>201450</v>
      </c>
      <c r="F11" s="6">
        <v>200645</v>
      </c>
      <c r="G11" s="6">
        <v>207811</v>
      </c>
      <c r="H11" s="6">
        <v>207821</v>
      </c>
      <c r="I11" s="6">
        <v>212726</v>
      </c>
      <c r="J11" s="6">
        <v>206569</v>
      </c>
      <c r="K11" s="6">
        <v>212118</v>
      </c>
      <c r="L11" s="6">
        <v>219131</v>
      </c>
      <c r="M11" s="6">
        <v>222597</v>
      </c>
      <c r="N11" s="6">
        <v>218475</v>
      </c>
      <c r="O11" s="6">
        <v>216573</v>
      </c>
      <c r="P11" s="6">
        <v>227053</v>
      </c>
      <c r="Q11" s="6">
        <v>225293</v>
      </c>
    </row>
    <row r="12" spans="1:18" ht="18" customHeight="1" x14ac:dyDescent="0.15">
      <c r="A12" s="25" t="s">
        <v>14</v>
      </c>
      <c r="B12" s="9">
        <v>196996.66666666669</v>
      </c>
      <c r="C12" s="9">
        <v>201429.11111111112</v>
      </c>
      <c r="D12" s="9">
        <v>202068.11111111112</v>
      </c>
      <c r="E12" s="9">
        <v>205096.11111111112</v>
      </c>
      <c r="F12" s="9">
        <v>205029.11111111112</v>
      </c>
      <c r="G12" s="9">
        <v>207501.11111111112</v>
      </c>
      <c r="H12" s="9">
        <v>205264.11111111112</v>
      </c>
      <c r="I12" s="9">
        <v>205628.11111111112</v>
      </c>
      <c r="J12" s="9">
        <v>207362.11111111112</v>
      </c>
      <c r="K12" s="9">
        <v>204120.11111111112</v>
      </c>
      <c r="L12" s="9">
        <v>218989</v>
      </c>
      <c r="M12" s="9">
        <v>221965</v>
      </c>
      <c r="N12" s="9">
        <v>222817</v>
      </c>
      <c r="O12" s="9">
        <v>221135</v>
      </c>
      <c r="P12" s="9">
        <v>222476</v>
      </c>
      <c r="Q12" s="9">
        <v>221740</v>
      </c>
      <c r="R12" s="9"/>
    </row>
    <row r="14" spans="1:18" ht="18" customHeight="1" x14ac:dyDescent="0.15">
      <c r="A14" s="21" t="s">
        <v>47</v>
      </c>
    </row>
    <row r="15" spans="1:18" ht="18" customHeight="1" x14ac:dyDescent="0.15">
      <c r="A15" s="25" t="s">
        <v>17</v>
      </c>
      <c r="B15" s="6">
        <f t="shared" ref="B15:Q15" si="0">B2/10000</f>
        <v>18.4512</v>
      </c>
      <c r="C15" s="6">
        <f t="shared" si="0"/>
        <v>18.496200000000002</v>
      </c>
      <c r="D15" s="6">
        <f t="shared" si="0"/>
        <v>19.174499999999998</v>
      </c>
      <c r="E15" s="6">
        <f t="shared" si="0"/>
        <v>19.455400000000001</v>
      </c>
      <c r="F15" s="6">
        <f t="shared" si="0"/>
        <v>19.125</v>
      </c>
      <c r="G15" s="6">
        <f t="shared" si="0"/>
        <v>19.0535</v>
      </c>
      <c r="H15" s="6">
        <f t="shared" si="0"/>
        <v>19.625499999999999</v>
      </c>
      <c r="I15" s="6">
        <f t="shared" si="0"/>
        <v>19.740400000000001</v>
      </c>
      <c r="J15" s="6">
        <f t="shared" si="0"/>
        <v>20.486899999999999</v>
      </c>
      <c r="K15" s="6">
        <f t="shared" si="0"/>
        <v>20.0655</v>
      </c>
      <c r="L15" s="6">
        <f t="shared" si="0"/>
        <v>19.971399999999999</v>
      </c>
      <c r="M15" s="6">
        <f t="shared" si="0"/>
        <v>20.2545</v>
      </c>
      <c r="N15" s="6">
        <f t="shared" si="0"/>
        <v>20.2057</v>
      </c>
      <c r="O15" s="6">
        <f t="shared" si="0"/>
        <v>20.569299999999998</v>
      </c>
      <c r="P15" s="6">
        <f t="shared" si="0"/>
        <v>21.139399999999998</v>
      </c>
      <c r="Q15" s="6">
        <f t="shared" si="0"/>
        <v>20.98</v>
      </c>
    </row>
    <row r="16" spans="1:18" ht="18" customHeight="1" x14ac:dyDescent="0.15">
      <c r="A16" s="25" t="s">
        <v>2</v>
      </c>
      <c r="B16" s="6">
        <f t="shared" ref="B16:Q16" si="1">B3/10000</f>
        <v>19.329499999999999</v>
      </c>
      <c r="C16" s="6">
        <f t="shared" si="1"/>
        <v>19.646899999999999</v>
      </c>
      <c r="D16" s="6">
        <f t="shared" si="1"/>
        <v>19.773099999999999</v>
      </c>
      <c r="E16" s="6">
        <f t="shared" si="1"/>
        <v>19.3902</v>
      </c>
      <c r="F16" s="6">
        <f t="shared" si="1"/>
        <v>20.193999999999999</v>
      </c>
      <c r="G16" s="6">
        <f t="shared" si="1"/>
        <v>19.9251</v>
      </c>
      <c r="H16" s="6">
        <f t="shared" si="1"/>
        <v>20.574400000000001</v>
      </c>
      <c r="I16" s="6">
        <f t="shared" si="1"/>
        <v>20.5428</v>
      </c>
      <c r="J16" s="6">
        <f t="shared" si="1"/>
        <v>20.505299999999998</v>
      </c>
      <c r="K16" s="6">
        <f t="shared" si="1"/>
        <v>21.47</v>
      </c>
      <c r="L16" s="6">
        <f t="shared" si="1"/>
        <v>20.952400000000001</v>
      </c>
      <c r="M16" s="6">
        <f t="shared" si="1"/>
        <v>21.4559</v>
      </c>
      <c r="N16" s="6">
        <f t="shared" si="1"/>
        <v>21.5258</v>
      </c>
      <c r="O16" s="6">
        <f t="shared" si="1"/>
        <v>21.165700000000001</v>
      </c>
      <c r="P16" s="6">
        <f t="shared" si="1"/>
        <v>21.316700000000001</v>
      </c>
      <c r="Q16" s="6">
        <f t="shared" si="1"/>
        <v>22.23</v>
      </c>
    </row>
    <row r="17" spans="1:17" ht="18" customHeight="1" x14ac:dyDescent="0.15">
      <c r="A17" s="25" t="s">
        <v>2</v>
      </c>
      <c r="B17" s="6">
        <f t="shared" ref="B17:Q17" si="2">B4/10000</f>
        <v>18.815999999999999</v>
      </c>
      <c r="C17" s="6">
        <f t="shared" si="2"/>
        <v>18.782499999999999</v>
      </c>
      <c r="D17" s="6">
        <f t="shared" si="2"/>
        <v>19.227900000000002</v>
      </c>
      <c r="E17" s="6">
        <f t="shared" si="2"/>
        <v>19.765999999999998</v>
      </c>
      <c r="F17" s="6">
        <f t="shared" si="2"/>
        <v>19.6538</v>
      </c>
      <c r="G17" s="6">
        <f t="shared" si="2"/>
        <v>19.9496</v>
      </c>
      <c r="H17" s="6">
        <f t="shared" si="2"/>
        <v>19.9893</v>
      </c>
      <c r="I17" s="6">
        <f t="shared" si="2"/>
        <v>19.996500000000001</v>
      </c>
      <c r="J17" s="6">
        <f t="shared" si="2"/>
        <v>20.086300000000001</v>
      </c>
      <c r="K17" s="6">
        <f t="shared" si="2"/>
        <v>20.619599999999998</v>
      </c>
      <c r="L17" s="6">
        <f t="shared" si="2"/>
        <v>19.985700000000001</v>
      </c>
      <c r="M17" s="6">
        <f t="shared" si="2"/>
        <v>20.729900000000001</v>
      </c>
      <c r="N17" s="6">
        <f t="shared" si="2"/>
        <v>21.262499999999999</v>
      </c>
      <c r="O17" s="6">
        <f t="shared" si="2"/>
        <v>20.8383</v>
      </c>
      <c r="P17" s="6">
        <f t="shared" si="2"/>
        <v>20.865200000000002</v>
      </c>
      <c r="Q17" s="6">
        <f t="shared" si="2"/>
        <v>21.2989</v>
      </c>
    </row>
    <row r="18" spans="1:17" ht="18" customHeight="1" x14ac:dyDescent="0.15">
      <c r="A18" s="25" t="s">
        <v>5</v>
      </c>
      <c r="B18" s="6">
        <f t="shared" ref="B18:Q18" si="3">B5/10000</f>
        <v>39.318399999999997</v>
      </c>
      <c r="C18" s="6">
        <f t="shared" si="3"/>
        <v>40.351399999999998</v>
      </c>
      <c r="D18" s="6">
        <f t="shared" si="3"/>
        <v>42.253300000000003</v>
      </c>
      <c r="E18" s="6">
        <f t="shared" si="3"/>
        <v>43.880800000000001</v>
      </c>
      <c r="F18" s="6">
        <f t="shared" si="3"/>
        <v>45.585799999999999</v>
      </c>
      <c r="G18" s="6">
        <f t="shared" si="3"/>
        <v>47.748800000000003</v>
      </c>
      <c r="H18" s="6">
        <f t="shared" si="3"/>
        <v>49.231999999999999</v>
      </c>
      <c r="I18" s="6">
        <f t="shared" si="3"/>
        <v>51.326300000000003</v>
      </c>
      <c r="J18" s="6">
        <f t="shared" si="3"/>
        <v>52.819000000000003</v>
      </c>
      <c r="K18" s="6">
        <f t="shared" si="3"/>
        <v>54.0989</v>
      </c>
      <c r="L18" s="6">
        <f t="shared" si="3"/>
        <v>55.507100000000001</v>
      </c>
      <c r="M18" s="6">
        <f t="shared" si="3"/>
        <v>58.584899999999998</v>
      </c>
      <c r="N18" s="6">
        <f t="shared" si="3"/>
        <v>60.034599999999998</v>
      </c>
      <c r="O18" s="6">
        <f t="shared" si="3"/>
        <v>60.923900000000003</v>
      </c>
      <c r="P18" s="6">
        <f t="shared" si="3"/>
        <v>61.5426</v>
      </c>
      <c r="Q18" s="6">
        <f t="shared" si="3"/>
        <v>64.958699999999993</v>
      </c>
    </row>
    <row r="19" spans="1:17" ht="18" customHeight="1" x14ac:dyDescent="0.15">
      <c r="A19" s="25" t="s">
        <v>5</v>
      </c>
      <c r="B19" s="6">
        <f t="shared" ref="B19:Q19" si="4">B6/10000</f>
        <v>37.780200000000001</v>
      </c>
      <c r="C19" s="6">
        <f t="shared" si="4"/>
        <v>39.75</v>
      </c>
      <c r="D19" s="6">
        <f t="shared" si="4"/>
        <v>41.671300000000002</v>
      </c>
      <c r="E19" s="6">
        <f t="shared" si="4"/>
        <v>42.459099999999999</v>
      </c>
      <c r="F19" s="6">
        <f t="shared" si="4"/>
        <v>44.424700000000001</v>
      </c>
      <c r="G19" s="6">
        <f t="shared" si="4"/>
        <v>46.929200000000002</v>
      </c>
      <c r="H19" s="6">
        <f t="shared" si="4"/>
        <v>47.422899999999998</v>
      </c>
      <c r="I19" s="6">
        <f t="shared" si="4"/>
        <v>50.107700000000001</v>
      </c>
      <c r="J19" s="6">
        <f t="shared" si="4"/>
        <v>51.561599999999999</v>
      </c>
      <c r="K19" s="6">
        <f t="shared" si="4"/>
        <v>52.727699999999999</v>
      </c>
      <c r="L19" s="6">
        <f t="shared" si="4"/>
        <v>54.687399999999997</v>
      </c>
      <c r="M19" s="6">
        <f t="shared" si="4"/>
        <v>56.698799999999999</v>
      </c>
      <c r="N19" s="6">
        <f t="shared" si="4"/>
        <v>57.761299999999999</v>
      </c>
      <c r="O19" s="6">
        <f t="shared" si="4"/>
        <v>59.877499999999998</v>
      </c>
      <c r="P19" s="6">
        <f t="shared" si="4"/>
        <v>61.985599999999998</v>
      </c>
      <c r="Q19" s="6">
        <f t="shared" si="4"/>
        <v>63.311700000000002</v>
      </c>
    </row>
    <row r="20" spans="1:17" ht="18" customHeight="1" x14ac:dyDescent="0.15">
      <c r="A20" s="25" t="s">
        <v>8</v>
      </c>
      <c r="B20" s="6">
        <f t="shared" ref="B20:Q20" si="5">B7/10000</f>
        <v>19.249199999999998</v>
      </c>
      <c r="C20" s="6">
        <f t="shared" si="5"/>
        <v>19.1585</v>
      </c>
      <c r="D20" s="6">
        <f t="shared" si="5"/>
        <v>19.412800000000001</v>
      </c>
      <c r="E20" s="6">
        <f t="shared" si="5"/>
        <v>19.660599999999999</v>
      </c>
      <c r="F20" s="6">
        <f t="shared" si="5"/>
        <v>20.023599999999998</v>
      </c>
      <c r="G20" s="6">
        <f t="shared" si="5"/>
        <v>19.896999999999998</v>
      </c>
      <c r="H20" s="6">
        <f t="shared" si="5"/>
        <v>19.747800000000002</v>
      </c>
      <c r="I20" s="6">
        <f t="shared" si="5"/>
        <v>20.736999999999998</v>
      </c>
      <c r="J20" s="6">
        <f t="shared" si="5"/>
        <v>20.244599999999998</v>
      </c>
      <c r="K20" s="6">
        <f t="shared" si="5"/>
        <v>20.878599999999999</v>
      </c>
      <c r="L20" s="6">
        <f t="shared" si="5"/>
        <v>20.938300000000002</v>
      </c>
      <c r="M20" s="6">
        <f t="shared" si="5"/>
        <v>20.750699999999998</v>
      </c>
      <c r="N20" s="6">
        <f t="shared" si="5"/>
        <v>21.069500000000001</v>
      </c>
      <c r="O20" s="6">
        <f t="shared" si="5"/>
        <v>21.724299999999999</v>
      </c>
      <c r="P20" s="6">
        <f t="shared" si="5"/>
        <v>22.347799999999999</v>
      </c>
      <c r="Q20" s="6">
        <f t="shared" si="5"/>
        <v>22.0489</v>
      </c>
    </row>
    <row r="21" spans="1:17" ht="18" customHeight="1" x14ac:dyDescent="0.15">
      <c r="A21" s="25" t="s">
        <v>8</v>
      </c>
      <c r="B21" s="6">
        <f t="shared" ref="B21:Q21" si="6">B8/10000</f>
        <v>19.128799999999998</v>
      </c>
      <c r="C21" s="6">
        <f t="shared" si="6"/>
        <v>18.875599999999999</v>
      </c>
      <c r="D21" s="6">
        <f t="shared" si="6"/>
        <v>18.985099999999999</v>
      </c>
      <c r="E21" s="6">
        <f t="shared" si="6"/>
        <v>18.836300000000001</v>
      </c>
      <c r="F21" s="6">
        <f t="shared" si="6"/>
        <v>19.754100000000001</v>
      </c>
      <c r="G21" s="6">
        <f t="shared" si="6"/>
        <v>19.662500000000001</v>
      </c>
      <c r="H21" s="6">
        <f t="shared" si="6"/>
        <v>20.006599999999999</v>
      </c>
      <c r="I21" s="6">
        <f t="shared" si="6"/>
        <v>19.9468</v>
      </c>
      <c r="J21" s="6">
        <f t="shared" si="6"/>
        <v>20.166899999999998</v>
      </c>
      <c r="K21" s="6">
        <f t="shared" si="6"/>
        <v>19.983899999999998</v>
      </c>
      <c r="L21" s="6">
        <f t="shared" si="6"/>
        <v>21.221599999999999</v>
      </c>
      <c r="M21" s="6">
        <f t="shared" si="6"/>
        <v>20.7011</v>
      </c>
      <c r="N21" s="6">
        <f t="shared" si="6"/>
        <v>20.4894</v>
      </c>
      <c r="O21" s="6">
        <f t="shared" si="6"/>
        <v>20.842600000000001</v>
      </c>
      <c r="P21" s="6">
        <f t="shared" si="6"/>
        <v>21.1068</v>
      </c>
      <c r="Q21" s="6">
        <f t="shared" si="6"/>
        <v>21.221299999999999</v>
      </c>
    </row>
    <row r="22" spans="1:17" ht="18" customHeight="1" x14ac:dyDescent="0.15">
      <c r="A22" s="25" t="s">
        <v>11</v>
      </c>
      <c r="B22" s="6">
        <f t="shared" ref="B22:Q22" si="7">B9/10000</f>
        <v>19.543299999999999</v>
      </c>
      <c r="C22" s="6">
        <f t="shared" si="7"/>
        <v>20.0731</v>
      </c>
      <c r="D22" s="6">
        <f t="shared" si="7"/>
        <v>20.199000000000002</v>
      </c>
      <c r="E22" s="6">
        <f t="shared" si="7"/>
        <v>19.935099999999998</v>
      </c>
      <c r="F22" s="6">
        <f t="shared" si="7"/>
        <v>20.209700000000002</v>
      </c>
      <c r="G22" s="6">
        <f t="shared" si="7"/>
        <v>20.170500000000001</v>
      </c>
      <c r="H22" s="6">
        <f t="shared" si="7"/>
        <v>20.626799999999999</v>
      </c>
      <c r="I22" s="6">
        <f t="shared" si="7"/>
        <v>20.6447</v>
      </c>
      <c r="J22" s="6">
        <f t="shared" si="7"/>
        <v>20.757999999999999</v>
      </c>
      <c r="K22" s="6">
        <f t="shared" si="7"/>
        <v>20.692499999999999</v>
      </c>
      <c r="L22" s="6">
        <f t="shared" si="7"/>
        <v>21.090399999999999</v>
      </c>
      <c r="M22" s="6">
        <f t="shared" si="7"/>
        <v>21.597799999999999</v>
      </c>
      <c r="N22" s="6">
        <f t="shared" si="7"/>
        <v>21.145099999999999</v>
      </c>
      <c r="O22" s="6">
        <f t="shared" si="7"/>
        <v>21.9376</v>
      </c>
      <c r="P22" s="6">
        <f t="shared" si="7"/>
        <v>22.337299999999999</v>
      </c>
      <c r="Q22" s="6">
        <f t="shared" si="7"/>
        <v>22.7193</v>
      </c>
    </row>
    <row r="23" spans="1:17" ht="18" customHeight="1" x14ac:dyDescent="0.15">
      <c r="A23" s="25" t="s">
        <v>11</v>
      </c>
      <c r="B23" s="6">
        <f t="shared" ref="B23:Q23" si="8">B10/10000</f>
        <v>18.957899999999999</v>
      </c>
      <c r="C23" s="6">
        <f t="shared" si="8"/>
        <v>19.0671</v>
      </c>
      <c r="D23" s="6">
        <f t="shared" si="8"/>
        <v>18.975200000000001</v>
      </c>
      <c r="E23" s="6">
        <f t="shared" si="8"/>
        <v>19.843</v>
      </c>
      <c r="F23" s="6">
        <f t="shared" si="8"/>
        <v>19.721699999999998</v>
      </c>
      <c r="G23" s="6">
        <f t="shared" si="8"/>
        <v>20.168600000000001</v>
      </c>
      <c r="H23" s="6">
        <f t="shared" si="8"/>
        <v>20.587399999999999</v>
      </c>
      <c r="I23" s="6">
        <f t="shared" si="8"/>
        <v>20.740100000000002</v>
      </c>
      <c r="J23" s="6">
        <f t="shared" si="8"/>
        <v>20.148</v>
      </c>
      <c r="K23" s="6">
        <f t="shared" si="8"/>
        <v>20.8124</v>
      </c>
      <c r="L23" s="6">
        <f t="shared" si="8"/>
        <v>20.9011</v>
      </c>
      <c r="M23" s="6">
        <f t="shared" si="8"/>
        <v>20.935199999999998</v>
      </c>
      <c r="N23" s="6">
        <f t="shared" si="8"/>
        <v>21.0076</v>
      </c>
      <c r="O23" s="6">
        <f t="shared" si="8"/>
        <v>21.248899999999999</v>
      </c>
      <c r="P23" s="6">
        <f t="shared" si="8"/>
        <v>21.7287</v>
      </c>
      <c r="Q23" s="6">
        <f t="shared" si="8"/>
        <v>22.544499999999999</v>
      </c>
    </row>
    <row r="24" spans="1:17" ht="18" customHeight="1" x14ac:dyDescent="0.15">
      <c r="A24" s="25" t="s">
        <v>14</v>
      </c>
      <c r="B24" s="6">
        <f t="shared" ref="B24:Q24" si="9">B11/10000</f>
        <v>19.377099999999999</v>
      </c>
      <c r="C24" s="6">
        <f t="shared" si="9"/>
        <v>19.799099999999999</v>
      </c>
      <c r="D24" s="6">
        <f t="shared" si="9"/>
        <v>19.636700000000001</v>
      </c>
      <c r="E24" s="6">
        <f t="shared" si="9"/>
        <v>20.145</v>
      </c>
      <c r="F24" s="6">
        <f t="shared" si="9"/>
        <v>20.064499999999999</v>
      </c>
      <c r="G24" s="6">
        <f t="shared" si="9"/>
        <v>20.781099999999999</v>
      </c>
      <c r="H24" s="6">
        <f t="shared" si="9"/>
        <v>20.7821</v>
      </c>
      <c r="I24" s="6">
        <f t="shared" si="9"/>
        <v>21.272600000000001</v>
      </c>
      <c r="J24" s="6">
        <f t="shared" si="9"/>
        <v>20.6569</v>
      </c>
      <c r="K24" s="6">
        <f t="shared" si="9"/>
        <v>21.2118</v>
      </c>
      <c r="L24" s="6">
        <f t="shared" si="9"/>
        <v>21.9131</v>
      </c>
      <c r="M24" s="6">
        <f t="shared" si="9"/>
        <v>22.259699999999999</v>
      </c>
      <c r="N24" s="6">
        <f t="shared" si="9"/>
        <v>21.8475</v>
      </c>
      <c r="O24" s="6">
        <f t="shared" si="9"/>
        <v>21.657299999999999</v>
      </c>
      <c r="P24" s="6">
        <f t="shared" si="9"/>
        <v>22.705300000000001</v>
      </c>
      <c r="Q24" s="6">
        <f t="shared" si="9"/>
        <v>22.529299999999999</v>
      </c>
    </row>
    <row r="25" spans="1:17" ht="18" customHeight="1" x14ac:dyDescent="0.15">
      <c r="A25" s="25" t="s">
        <v>14</v>
      </c>
      <c r="B25" s="23">
        <f t="shared" ref="B25:Q25" si="10">B12/10000</f>
        <v>19.699666666666669</v>
      </c>
      <c r="C25" s="23">
        <f t="shared" si="10"/>
        <v>20.142911111111111</v>
      </c>
      <c r="D25" s="23">
        <f t="shared" si="10"/>
        <v>20.206811111111112</v>
      </c>
      <c r="E25" s="23">
        <f t="shared" si="10"/>
        <v>20.509611111111113</v>
      </c>
      <c r="F25" s="23">
        <f t="shared" si="10"/>
        <v>20.502911111111111</v>
      </c>
      <c r="G25" s="23">
        <f t="shared" si="10"/>
        <v>20.750111111111114</v>
      </c>
      <c r="H25" s="23">
        <f t="shared" si="10"/>
        <v>20.526411111111113</v>
      </c>
      <c r="I25" s="23">
        <f t="shared" si="10"/>
        <v>20.562811111111113</v>
      </c>
      <c r="J25" s="23">
        <f t="shared" si="10"/>
        <v>20.736211111111114</v>
      </c>
      <c r="K25" s="23">
        <f t="shared" si="10"/>
        <v>20.412011111111113</v>
      </c>
      <c r="L25" s="23">
        <f t="shared" si="10"/>
        <v>21.898900000000001</v>
      </c>
      <c r="M25" s="23">
        <f t="shared" si="10"/>
        <v>22.1965</v>
      </c>
      <c r="N25" s="23">
        <f t="shared" si="10"/>
        <v>22.281700000000001</v>
      </c>
      <c r="O25" s="23">
        <f t="shared" si="10"/>
        <v>22.113499999999998</v>
      </c>
      <c r="P25" s="23">
        <f t="shared" si="10"/>
        <v>22.247599999999998</v>
      </c>
      <c r="Q25" s="23">
        <f t="shared" si="10"/>
        <v>22.173999999999999</v>
      </c>
    </row>
    <row r="27" spans="1:17" ht="18" customHeight="1" x14ac:dyDescent="0.15">
      <c r="A27" s="21" t="s">
        <v>35</v>
      </c>
    </row>
    <row r="28" spans="1:17" ht="18" customHeight="1" x14ac:dyDescent="0.15">
      <c r="A28" s="25" t="s">
        <v>17</v>
      </c>
      <c r="B28" s="6">
        <v>18.4512</v>
      </c>
      <c r="C28" s="6">
        <v>18.4512</v>
      </c>
      <c r="D28" s="6">
        <v>18.4512</v>
      </c>
      <c r="E28" s="6">
        <v>18.4512</v>
      </c>
      <c r="F28" s="6">
        <v>18.4512</v>
      </c>
      <c r="G28" s="6">
        <v>18.4512</v>
      </c>
      <c r="H28" s="6">
        <v>18.4512</v>
      </c>
      <c r="I28" s="6">
        <v>18.4512</v>
      </c>
      <c r="J28" s="6">
        <v>18.4512</v>
      </c>
      <c r="K28" s="6">
        <v>18.4512</v>
      </c>
      <c r="L28" s="6">
        <v>18.4512</v>
      </c>
      <c r="M28" s="6">
        <v>18.4512</v>
      </c>
      <c r="N28" s="6">
        <v>18.4512</v>
      </c>
      <c r="O28" s="6">
        <v>18.4512</v>
      </c>
      <c r="P28" s="6">
        <v>18.4512</v>
      </c>
      <c r="Q28" s="6">
        <v>18.4512</v>
      </c>
    </row>
    <row r="29" spans="1:17" ht="18" customHeight="1" x14ac:dyDescent="0.15">
      <c r="A29" s="25" t="s">
        <v>2</v>
      </c>
      <c r="B29" s="6">
        <v>19.329499999999999</v>
      </c>
      <c r="C29" s="6">
        <v>19.329499999999999</v>
      </c>
      <c r="D29" s="6">
        <v>19.329499999999999</v>
      </c>
      <c r="E29" s="6">
        <v>19.329499999999999</v>
      </c>
      <c r="F29" s="6">
        <v>19.329499999999999</v>
      </c>
      <c r="G29" s="6">
        <v>19.329499999999999</v>
      </c>
      <c r="H29" s="6">
        <v>19.329499999999999</v>
      </c>
      <c r="I29" s="6">
        <v>19.329499999999999</v>
      </c>
      <c r="J29" s="6">
        <v>19.329499999999999</v>
      </c>
      <c r="K29" s="6">
        <v>19.329499999999999</v>
      </c>
      <c r="L29" s="6">
        <v>19.329499999999999</v>
      </c>
      <c r="M29" s="6">
        <v>19.329499999999999</v>
      </c>
      <c r="N29" s="6">
        <v>19.329499999999999</v>
      </c>
      <c r="O29" s="6">
        <v>19.329499999999999</v>
      </c>
      <c r="P29" s="6">
        <v>19.329499999999999</v>
      </c>
      <c r="Q29" s="6">
        <v>19.329499999999999</v>
      </c>
    </row>
    <row r="30" spans="1:17" ht="18" customHeight="1" x14ac:dyDescent="0.15">
      <c r="A30" s="25" t="s">
        <v>2</v>
      </c>
      <c r="B30" s="6">
        <v>18.815999999999999</v>
      </c>
      <c r="C30" s="6">
        <v>18.815999999999999</v>
      </c>
      <c r="D30" s="6">
        <v>18.815999999999999</v>
      </c>
      <c r="E30" s="6">
        <v>18.815999999999999</v>
      </c>
      <c r="F30" s="6">
        <v>18.815999999999999</v>
      </c>
      <c r="G30" s="6">
        <v>18.815999999999999</v>
      </c>
      <c r="H30" s="6">
        <v>18.815999999999999</v>
      </c>
      <c r="I30" s="6">
        <v>18.815999999999999</v>
      </c>
      <c r="J30" s="6">
        <v>18.815999999999999</v>
      </c>
      <c r="K30" s="6">
        <v>18.815999999999999</v>
      </c>
      <c r="L30" s="6">
        <v>18.815999999999999</v>
      </c>
      <c r="M30" s="6">
        <v>18.815999999999999</v>
      </c>
      <c r="N30" s="6">
        <v>18.815999999999999</v>
      </c>
      <c r="O30" s="6">
        <v>18.815999999999999</v>
      </c>
      <c r="P30" s="6">
        <v>18.815999999999999</v>
      </c>
      <c r="Q30" s="6">
        <v>18.815999999999999</v>
      </c>
    </row>
    <row r="31" spans="1:17" ht="18" customHeight="1" x14ac:dyDescent="0.15">
      <c r="A31" s="25" t="s">
        <v>5</v>
      </c>
      <c r="B31" s="6">
        <v>39.318399999999997</v>
      </c>
      <c r="C31" s="6">
        <v>39.318399999999997</v>
      </c>
      <c r="D31" s="6">
        <v>39.318399999999997</v>
      </c>
      <c r="E31" s="6">
        <v>39.318399999999997</v>
      </c>
      <c r="F31" s="6">
        <v>39.318399999999997</v>
      </c>
      <c r="G31" s="6">
        <v>39.318399999999997</v>
      </c>
      <c r="H31" s="6">
        <v>39.318399999999997</v>
      </c>
      <c r="I31" s="6">
        <v>39.318399999999997</v>
      </c>
      <c r="J31" s="6">
        <v>39.318399999999997</v>
      </c>
      <c r="K31" s="6">
        <v>39.318399999999997</v>
      </c>
      <c r="L31" s="6">
        <v>39.318399999999997</v>
      </c>
      <c r="M31" s="6">
        <v>39.318399999999997</v>
      </c>
      <c r="N31" s="6">
        <v>39.318399999999997</v>
      </c>
      <c r="O31" s="6">
        <v>39.318399999999997</v>
      </c>
      <c r="P31" s="6">
        <v>39.318399999999997</v>
      </c>
      <c r="Q31" s="6">
        <v>39.318399999999997</v>
      </c>
    </row>
    <row r="32" spans="1:17" ht="18" customHeight="1" x14ac:dyDescent="0.15">
      <c r="A32" s="25" t="s">
        <v>5</v>
      </c>
      <c r="B32" s="6">
        <v>37.780200000000001</v>
      </c>
      <c r="C32" s="6">
        <v>37.780200000000001</v>
      </c>
      <c r="D32" s="6">
        <v>37.780200000000001</v>
      </c>
      <c r="E32" s="6">
        <v>37.780200000000001</v>
      </c>
      <c r="F32" s="6">
        <v>37.780200000000001</v>
      </c>
      <c r="G32" s="6">
        <v>37.780200000000001</v>
      </c>
      <c r="H32" s="6">
        <v>37.780200000000001</v>
      </c>
      <c r="I32" s="6">
        <v>37.780200000000001</v>
      </c>
      <c r="J32" s="6">
        <v>37.780200000000001</v>
      </c>
      <c r="K32" s="6">
        <v>37.780200000000001</v>
      </c>
      <c r="L32" s="6">
        <v>37.780200000000001</v>
      </c>
      <c r="M32" s="6">
        <v>37.780200000000001</v>
      </c>
      <c r="N32" s="6">
        <v>37.780200000000001</v>
      </c>
      <c r="O32" s="6">
        <v>37.780200000000001</v>
      </c>
      <c r="P32" s="6">
        <v>37.780200000000001</v>
      </c>
      <c r="Q32" s="6">
        <v>37.780200000000001</v>
      </c>
    </row>
    <row r="33" spans="1:20" ht="18" customHeight="1" x14ac:dyDescent="0.15">
      <c r="A33" s="25" t="s">
        <v>8</v>
      </c>
      <c r="B33" s="6">
        <v>19.249199999999998</v>
      </c>
      <c r="C33" s="6">
        <v>19.249199999999998</v>
      </c>
      <c r="D33" s="6">
        <v>19.249199999999998</v>
      </c>
      <c r="E33" s="6">
        <v>19.249199999999998</v>
      </c>
      <c r="F33" s="6">
        <v>19.249199999999998</v>
      </c>
      <c r="G33" s="6">
        <v>19.249199999999998</v>
      </c>
      <c r="H33" s="6">
        <v>19.249199999999998</v>
      </c>
      <c r="I33" s="6">
        <v>19.249199999999998</v>
      </c>
      <c r="J33" s="6">
        <v>19.249199999999998</v>
      </c>
      <c r="K33" s="6">
        <v>19.249199999999998</v>
      </c>
      <c r="L33" s="6">
        <v>19.249199999999998</v>
      </c>
      <c r="M33" s="6">
        <v>19.249199999999998</v>
      </c>
      <c r="N33" s="6">
        <v>19.249199999999998</v>
      </c>
      <c r="O33" s="6">
        <v>19.249199999999998</v>
      </c>
      <c r="P33" s="6">
        <v>19.249199999999998</v>
      </c>
      <c r="Q33" s="6">
        <v>19.249199999999998</v>
      </c>
    </row>
    <row r="34" spans="1:20" ht="18" customHeight="1" x14ac:dyDescent="0.15">
      <c r="A34" s="25" t="s">
        <v>8</v>
      </c>
      <c r="B34" s="6">
        <v>19.128799999999998</v>
      </c>
      <c r="C34" s="6">
        <v>19.128799999999998</v>
      </c>
      <c r="D34" s="6">
        <v>19.128799999999998</v>
      </c>
      <c r="E34" s="6">
        <v>19.128799999999998</v>
      </c>
      <c r="F34" s="6">
        <v>19.128799999999998</v>
      </c>
      <c r="G34" s="6">
        <v>19.128799999999998</v>
      </c>
      <c r="H34" s="6">
        <v>19.128799999999998</v>
      </c>
      <c r="I34" s="6">
        <v>19.128799999999998</v>
      </c>
      <c r="J34" s="6">
        <v>19.128799999999998</v>
      </c>
      <c r="K34" s="6">
        <v>19.128799999999998</v>
      </c>
      <c r="L34" s="6">
        <v>19.128799999999998</v>
      </c>
      <c r="M34" s="6">
        <v>19.128799999999998</v>
      </c>
      <c r="N34" s="6">
        <v>19.128799999999998</v>
      </c>
      <c r="O34" s="6">
        <v>19.128799999999998</v>
      </c>
      <c r="P34" s="6">
        <v>19.128799999999998</v>
      </c>
      <c r="Q34" s="6">
        <v>19.128799999999998</v>
      </c>
    </row>
    <row r="35" spans="1:20" ht="18" customHeight="1" x14ac:dyDescent="0.15">
      <c r="A35" s="25" t="s">
        <v>11</v>
      </c>
      <c r="B35" s="6">
        <v>19.543299999999999</v>
      </c>
      <c r="C35" s="6">
        <v>19.543299999999999</v>
      </c>
      <c r="D35" s="6">
        <v>19.543299999999999</v>
      </c>
      <c r="E35" s="6">
        <v>19.543299999999999</v>
      </c>
      <c r="F35" s="6">
        <v>19.543299999999999</v>
      </c>
      <c r="G35" s="6">
        <v>19.543299999999999</v>
      </c>
      <c r="H35" s="6">
        <v>19.543299999999999</v>
      </c>
      <c r="I35" s="6">
        <v>19.543299999999999</v>
      </c>
      <c r="J35" s="6">
        <v>19.543299999999999</v>
      </c>
      <c r="K35" s="6">
        <v>19.543299999999999</v>
      </c>
      <c r="L35" s="6">
        <v>19.543299999999999</v>
      </c>
      <c r="M35" s="6">
        <v>19.543299999999999</v>
      </c>
      <c r="N35" s="6">
        <v>19.543299999999999</v>
      </c>
      <c r="O35" s="6">
        <v>19.543299999999999</v>
      </c>
      <c r="P35" s="6">
        <v>19.543299999999999</v>
      </c>
      <c r="Q35" s="6">
        <v>19.543299999999999</v>
      </c>
    </row>
    <row r="36" spans="1:20" ht="18" customHeight="1" x14ac:dyDescent="0.15">
      <c r="A36" s="25" t="s">
        <v>11</v>
      </c>
      <c r="B36" s="6">
        <v>18.957899999999999</v>
      </c>
      <c r="C36" s="6">
        <v>18.957899999999999</v>
      </c>
      <c r="D36" s="6">
        <v>18.957899999999999</v>
      </c>
      <c r="E36" s="6">
        <v>18.957899999999999</v>
      </c>
      <c r="F36" s="6">
        <v>18.957899999999999</v>
      </c>
      <c r="G36" s="6">
        <v>18.957899999999999</v>
      </c>
      <c r="H36" s="6">
        <v>18.957899999999999</v>
      </c>
      <c r="I36" s="6">
        <v>18.957899999999999</v>
      </c>
      <c r="J36" s="6">
        <v>18.957899999999999</v>
      </c>
      <c r="K36" s="6">
        <v>18.957899999999999</v>
      </c>
      <c r="L36" s="6">
        <v>18.957899999999999</v>
      </c>
      <c r="M36" s="6">
        <v>18.957899999999999</v>
      </c>
      <c r="N36" s="6">
        <v>18.957899999999999</v>
      </c>
      <c r="O36" s="6">
        <v>18.957899999999999</v>
      </c>
      <c r="P36" s="6">
        <v>18.957899999999999</v>
      </c>
      <c r="Q36" s="6">
        <v>18.957899999999999</v>
      </c>
    </row>
    <row r="37" spans="1:20" ht="18" customHeight="1" x14ac:dyDescent="0.15">
      <c r="A37" s="25" t="s">
        <v>14</v>
      </c>
      <c r="B37" s="6">
        <v>19.377099999999999</v>
      </c>
      <c r="C37" s="6">
        <v>19.377099999999999</v>
      </c>
      <c r="D37" s="6">
        <v>19.377099999999999</v>
      </c>
      <c r="E37" s="6">
        <v>19.377099999999999</v>
      </c>
      <c r="F37" s="6">
        <v>19.377099999999999</v>
      </c>
      <c r="G37" s="6">
        <v>19.377099999999999</v>
      </c>
      <c r="H37" s="6">
        <v>19.377099999999999</v>
      </c>
      <c r="I37" s="6">
        <v>19.377099999999999</v>
      </c>
      <c r="J37" s="6">
        <v>19.377099999999999</v>
      </c>
      <c r="K37" s="6">
        <v>19.377099999999999</v>
      </c>
      <c r="L37" s="6">
        <v>19.377099999999999</v>
      </c>
      <c r="M37" s="6">
        <v>19.377099999999999</v>
      </c>
      <c r="N37" s="6">
        <v>19.377099999999999</v>
      </c>
      <c r="O37" s="6">
        <v>19.377099999999999</v>
      </c>
      <c r="P37" s="6">
        <v>19.377099999999999</v>
      </c>
      <c r="Q37" s="6">
        <v>19.377099999999999</v>
      </c>
    </row>
    <row r="38" spans="1:20" ht="18" customHeight="1" x14ac:dyDescent="0.15">
      <c r="A38" s="25" t="s">
        <v>14</v>
      </c>
      <c r="B38" s="23">
        <v>19.699666666666669</v>
      </c>
      <c r="C38" s="23">
        <v>19.699666666666669</v>
      </c>
      <c r="D38" s="23">
        <v>19.699666666666669</v>
      </c>
      <c r="E38" s="23">
        <v>19.699666666666669</v>
      </c>
      <c r="F38" s="23">
        <v>19.699666666666669</v>
      </c>
      <c r="G38" s="23">
        <v>19.699666666666669</v>
      </c>
      <c r="H38" s="23">
        <v>19.699666666666669</v>
      </c>
      <c r="I38" s="23">
        <v>19.699666666666669</v>
      </c>
      <c r="J38" s="23">
        <v>19.699666666666669</v>
      </c>
      <c r="K38" s="23">
        <v>19.699666666666669</v>
      </c>
      <c r="L38" s="23">
        <v>19.699666666666669</v>
      </c>
      <c r="M38" s="23">
        <v>19.699666666666669</v>
      </c>
      <c r="N38" s="23">
        <v>19.699666666666669</v>
      </c>
      <c r="O38" s="23">
        <v>19.699666666666669</v>
      </c>
      <c r="P38" s="23">
        <v>19.699666666666669</v>
      </c>
      <c r="Q38" s="23">
        <v>19.699666666666669</v>
      </c>
    </row>
    <row r="40" spans="1:20" ht="18" customHeight="1" x14ac:dyDescent="0.15">
      <c r="A40" s="21" t="s">
        <v>36</v>
      </c>
      <c r="B40" s="20">
        <v>0</v>
      </c>
      <c r="C40" s="20">
        <v>1</v>
      </c>
      <c r="D40" s="20">
        <v>2</v>
      </c>
      <c r="E40" s="20">
        <v>3</v>
      </c>
      <c r="F40" s="20">
        <v>4</v>
      </c>
      <c r="G40" s="20">
        <v>5</v>
      </c>
      <c r="H40" s="20">
        <v>6</v>
      </c>
      <c r="I40" s="20">
        <v>7</v>
      </c>
      <c r="J40" s="20">
        <v>8</v>
      </c>
      <c r="K40" s="20">
        <v>9</v>
      </c>
      <c r="L40" s="20">
        <v>10</v>
      </c>
      <c r="M40" s="20">
        <v>11</v>
      </c>
      <c r="N40" s="20">
        <v>12</v>
      </c>
      <c r="O40" s="20">
        <v>13</v>
      </c>
      <c r="P40" s="20">
        <v>14</v>
      </c>
      <c r="Q40" s="20">
        <v>15</v>
      </c>
      <c r="R40" s="20" t="s">
        <v>37</v>
      </c>
      <c r="S40" s="20" t="s">
        <v>38</v>
      </c>
      <c r="T40" s="20" t="s">
        <v>39</v>
      </c>
    </row>
    <row r="41" spans="1:20" ht="18" customHeight="1" x14ac:dyDescent="0.15">
      <c r="A41" s="25" t="s">
        <v>17</v>
      </c>
      <c r="B41" s="22">
        <f t="shared" ref="B41:Q41" si="11">B15-B28</f>
        <v>0</v>
      </c>
      <c r="C41" s="22">
        <f t="shared" si="11"/>
        <v>4.5000000000001705E-2</v>
      </c>
      <c r="D41" s="22">
        <f t="shared" si="11"/>
        <v>0.72329999999999828</v>
      </c>
      <c r="E41" s="22">
        <f t="shared" si="11"/>
        <v>1.0042000000000009</v>
      </c>
      <c r="F41" s="22">
        <f t="shared" si="11"/>
        <v>0.67379999999999995</v>
      </c>
      <c r="G41" s="22">
        <f t="shared" si="11"/>
        <v>0.60229999999999961</v>
      </c>
      <c r="H41" s="22">
        <f t="shared" si="11"/>
        <v>1.1742999999999988</v>
      </c>
      <c r="I41" s="22">
        <f t="shared" si="11"/>
        <v>1.289200000000001</v>
      </c>
      <c r="J41" s="22">
        <f t="shared" si="11"/>
        <v>2.0356999999999985</v>
      </c>
      <c r="K41" s="22">
        <f t="shared" si="11"/>
        <v>1.6143000000000001</v>
      </c>
      <c r="L41" s="22">
        <f t="shared" si="11"/>
        <v>1.5201999999999991</v>
      </c>
      <c r="M41" s="22">
        <f t="shared" si="11"/>
        <v>1.8033000000000001</v>
      </c>
      <c r="N41" s="22">
        <f t="shared" si="11"/>
        <v>1.7545000000000002</v>
      </c>
      <c r="O41" s="22">
        <f t="shared" si="11"/>
        <v>2.1180999999999983</v>
      </c>
      <c r="P41" s="22">
        <f t="shared" si="11"/>
        <v>2.6881999999999984</v>
      </c>
      <c r="Q41" s="22">
        <f t="shared" si="11"/>
        <v>2.5288000000000004</v>
      </c>
      <c r="R41" s="23">
        <f>SLOPE(B41:Q41,B$40:Q$40)</f>
        <v>0.16022294117647051</v>
      </c>
      <c r="S41" s="23">
        <f t="shared" ref="S41:S51" si="12">RSQ(B41:Q41,B$53:Q$53)</f>
        <v>0.89090187142552391</v>
      </c>
      <c r="T41" s="23">
        <f t="shared" ref="T41:T51" si="13">INTERCEPT(B41:Q41,B$53:Q$53)</f>
        <v>0.14677794117647092</v>
      </c>
    </row>
    <row r="42" spans="1:20" ht="18" customHeight="1" x14ac:dyDescent="0.15">
      <c r="A42" s="25" t="s">
        <v>2</v>
      </c>
      <c r="B42" s="22">
        <f t="shared" ref="B42:Q42" si="14">B16-B29</f>
        <v>0</v>
      </c>
      <c r="C42" s="22">
        <f t="shared" si="14"/>
        <v>0.31739999999999924</v>
      </c>
      <c r="D42" s="22">
        <f t="shared" si="14"/>
        <v>0.44359999999999999</v>
      </c>
      <c r="E42" s="22">
        <f t="shared" si="14"/>
        <v>6.0700000000000642E-2</v>
      </c>
      <c r="F42" s="22">
        <f t="shared" si="14"/>
        <v>0.8644999999999996</v>
      </c>
      <c r="G42" s="22">
        <f t="shared" si="14"/>
        <v>0.59560000000000102</v>
      </c>
      <c r="H42" s="22">
        <f t="shared" si="14"/>
        <v>1.2449000000000012</v>
      </c>
      <c r="I42" s="22">
        <f t="shared" si="14"/>
        <v>1.2133000000000003</v>
      </c>
      <c r="J42" s="22">
        <f t="shared" si="14"/>
        <v>1.1757999999999988</v>
      </c>
      <c r="K42" s="22">
        <f t="shared" si="14"/>
        <v>2.1404999999999994</v>
      </c>
      <c r="L42" s="22">
        <f t="shared" si="14"/>
        <v>1.6229000000000013</v>
      </c>
      <c r="M42" s="22">
        <f t="shared" si="14"/>
        <v>2.1264000000000003</v>
      </c>
      <c r="N42" s="22">
        <f t="shared" si="14"/>
        <v>2.1963000000000008</v>
      </c>
      <c r="O42" s="22">
        <f t="shared" si="14"/>
        <v>1.8362000000000016</v>
      </c>
      <c r="P42" s="22">
        <f t="shared" si="14"/>
        <v>1.9872000000000014</v>
      </c>
      <c r="Q42" s="22">
        <f t="shared" si="14"/>
        <v>2.900500000000001</v>
      </c>
      <c r="R42" s="23">
        <f t="shared" ref="R42:R51" si="15">SLOPE(B42:Q42,B$40:Q$40)</f>
        <v>0.17113676470588246</v>
      </c>
      <c r="S42" s="23">
        <f t="shared" si="12"/>
        <v>0.88477943738023423</v>
      </c>
      <c r="T42" s="23">
        <f t="shared" si="13"/>
        <v>1.1836764705881908E-2</v>
      </c>
    </row>
    <row r="43" spans="1:20" ht="18" customHeight="1" x14ac:dyDescent="0.15">
      <c r="A43" s="25" t="s">
        <v>2</v>
      </c>
      <c r="B43" s="22">
        <f t="shared" ref="B43:Q43" si="16">B17-B30</f>
        <v>0</v>
      </c>
      <c r="C43" s="22">
        <f t="shared" si="16"/>
        <v>-3.3500000000000085E-2</v>
      </c>
      <c r="D43" s="22">
        <f t="shared" si="16"/>
        <v>0.41190000000000282</v>
      </c>
      <c r="E43" s="22">
        <f t="shared" si="16"/>
        <v>0.94999999999999929</v>
      </c>
      <c r="F43" s="22">
        <f t="shared" si="16"/>
        <v>0.83780000000000143</v>
      </c>
      <c r="G43" s="22">
        <f t="shared" si="16"/>
        <v>1.1336000000000013</v>
      </c>
      <c r="H43" s="22">
        <f t="shared" si="16"/>
        <v>1.1733000000000011</v>
      </c>
      <c r="I43" s="22">
        <f t="shared" si="16"/>
        <v>1.1805000000000021</v>
      </c>
      <c r="J43" s="22">
        <f t="shared" si="16"/>
        <v>1.2703000000000024</v>
      </c>
      <c r="K43" s="22">
        <f t="shared" si="16"/>
        <v>1.8035999999999994</v>
      </c>
      <c r="L43" s="22">
        <f t="shared" si="16"/>
        <v>1.1697000000000024</v>
      </c>
      <c r="M43" s="22">
        <f t="shared" si="16"/>
        <v>1.9139000000000017</v>
      </c>
      <c r="N43" s="22">
        <f t="shared" si="16"/>
        <v>2.4465000000000003</v>
      </c>
      <c r="O43" s="22">
        <f t="shared" si="16"/>
        <v>2.0223000000000013</v>
      </c>
      <c r="P43" s="22">
        <f t="shared" si="16"/>
        <v>2.0492000000000026</v>
      </c>
      <c r="Q43" s="22">
        <f t="shared" si="16"/>
        <v>2.4829000000000008</v>
      </c>
      <c r="R43" s="23">
        <f t="shared" si="15"/>
        <v>0.15469911764705888</v>
      </c>
      <c r="S43" s="23">
        <f t="shared" si="12"/>
        <v>0.8945328072702331</v>
      </c>
      <c r="T43" s="23">
        <f t="shared" si="13"/>
        <v>0.14050661764705952</v>
      </c>
    </row>
    <row r="44" spans="1:20" ht="18" customHeight="1" x14ac:dyDescent="0.15">
      <c r="A44" s="25" t="s">
        <v>5</v>
      </c>
      <c r="B44" s="22">
        <f t="shared" ref="B44:Q44" si="17">B18-B31</f>
        <v>0</v>
      </c>
      <c r="C44" s="22">
        <f t="shared" si="17"/>
        <v>1.0330000000000013</v>
      </c>
      <c r="D44" s="22">
        <f t="shared" si="17"/>
        <v>2.9349000000000061</v>
      </c>
      <c r="E44" s="22">
        <f t="shared" si="17"/>
        <v>4.5624000000000038</v>
      </c>
      <c r="F44" s="22">
        <f t="shared" si="17"/>
        <v>6.2674000000000021</v>
      </c>
      <c r="G44" s="22">
        <f t="shared" si="17"/>
        <v>8.4304000000000059</v>
      </c>
      <c r="H44" s="22">
        <f t="shared" si="17"/>
        <v>9.9136000000000024</v>
      </c>
      <c r="I44" s="22">
        <f t="shared" si="17"/>
        <v>12.007900000000006</v>
      </c>
      <c r="J44" s="22">
        <f t="shared" si="17"/>
        <v>13.500600000000006</v>
      </c>
      <c r="K44" s="22">
        <f t="shared" si="17"/>
        <v>14.780500000000004</v>
      </c>
      <c r="L44" s="22">
        <f t="shared" si="17"/>
        <v>16.188700000000004</v>
      </c>
      <c r="M44" s="22">
        <f t="shared" si="17"/>
        <v>19.266500000000001</v>
      </c>
      <c r="N44" s="22">
        <f t="shared" si="17"/>
        <v>20.716200000000001</v>
      </c>
      <c r="O44" s="22">
        <f t="shared" si="17"/>
        <v>21.605500000000006</v>
      </c>
      <c r="P44" s="22">
        <f t="shared" si="17"/>
        <v>22.224200000000003</v>
      </c>
      <c r="Q44" s="22">
        <f t="shared" si="17"/>
        <v>25.640299999999996</v>
      </c>
      <c r="R44" s="23">
        <f t="shared" si="15"/>
        <v>1.7010727941176469</v>
      </c>
      <c r="S44" s="23">
        <f t="shared" si="12"/>
        <v>0.99603094851316576</v>
      </c>
      <c r="T44" s="23">
        <f t="shared" si="13"/>
        <v>-0.31603970588234809</v>
      </c>
    </row>
    <row r="45" spans="1:20" ht="18" customHeight="1" x14ac:dyDescent="0.15">
      <c r="A45" s="25" t="s">
        <v>5</v>
      </c>
      <c r="B45" s="22">
        <f t="shared" ref="B45:Q45" si="18">B19-B32</f>
        <v>0</v>
      </c>
      <c r="C45" s="22">
        <f t="shared" si="18"/>
        <v>1.9697999999999993</v>
      </c>
      <c r="D45" s="22">
        <f t="shared" si="18"/>
        <v>3.8911000000000016</v>
      </c>
      <c r="E45" s="22">
        <f t="shared" si="18"/>
        <v>4.6788999999999987</v>
      </c>
      <c r="F45" s="22">
        <f t="shared" si="18"/>
        <v>6.6445000000000007</v>
      </c>
      <c r="G45" s="22">
        <f t="shared" si="18"/>
        <v>9.1490000000000009</v>
      </c>
      <c r="H45" s="22">
        <f t="shared" si="18"/>
        <v>9.6426999999999978</v>
      </c>
      <c r="I45" s="22">
        <f t="shared" si="18"/>
        <v>12.327500000000001</v>
      </c>
      <c r="J45" s="22">
        <f t="shared" si="18"/>
        <v>13.781399999999998</v>
      </c>
      <c r="K45" s="22">
        <f t="shared" si="18"/>
        <v>14.947499999999998</v>
      </c>
      <c r="L45" s="22">
        <f t="shared" si="18"/>
        <v>16.907199999999996</v>
      </c>
      <c r="M45" s="22">
        <f t="shared" si="18"/>
        <v>18.918599999999998</v>
      </c>
      <c r="N45" s="22">
        <f t="shared" si="18"/>
        <v>19.981099999999998</v>
      </c>
      <c r="O45" s="22">
        <f t="shared" si="18"/>
        <v>22.097299999999997</v>
      </c>
      <c r="P45" s="22">
        <f t="shared" si="18"/>
        <v>24.205399999999997</v>
      </c>
      <c r="Q45" s="22">
        <f t="shared" si="18"/>
        <v>25.531500000000001</v>
      </c>
      <c r="R45" s="23">
        <f t="shared" si="15"/>
        <v>1.6942666176470584</v>
      </c>
      <c r="S45" s="23">
        <f t="shared" si="12"/>
        <v>0.99801122767997241</v>
      </c>
      <c r="T45" s="23">
        <f t="shared" si="13"/>
        <v>8.5094117647059875E-2</v>
      </c>
    </row>
    <row r="46" spans="1:20" ht="18" customHeight="1" x14ac:dyDescent="0.15">
      <c r="A46" s="25" t="s">
        <v>8</v>
      </c>
      <c r="B46" s="22">
        <f t="shared" ref="B46:Q46" si="19">B20-B33</f>
        <v>0</v>
      </c>
      <c r="C46" s="22">
        <f t="shared" si="19"/>
        <v>-9.0699999999998226E-2</v>
      </c>
      <c r="D46" s="22">
        <f t="shared" si="19"/>
        <v>0.16360000000000241</v>
      </c>
      <c r="E46" s="22">
        <f t="shared" si="19"/>
        <v>0.41140000000000043</v>
      </c>
      <c r="F46" s="22">
        <f t="shared" si="19"/>
        <v>0.77439999999999998</v>
      </c>
      <c r="G46" s="22">
        <f t="shared" si="19"/>
        <v>0.64780000000000015</v>
      </c>
      <c r="H46" s="22">
        <f t="shared" si="19"/>
        <v>0.49860000000000326</v>
      </c>
      <c r="I46" s="22">
        <f t="shared" si="19"/>
        <v>1.4878</v>
      </c>
      <c r="J46" s="22">
        <f t="shared" si="19"/>
        <v>0.99540000000000006</v>
      </c>
      <c r="K46" s="22">
        <f t="shared" si="19"/>
        <v>1.6294000000000004</v>
      </c>
      <c r="L46" s="22">
        <f t="shared" si="19"/>
        <v>1.6891000000000034</v>
      </c>
      <c r="M46" s="22">
        <f t="shared" si="19"/>
        <v>1.5015000000000001</v>
      </c>
      <c r="N46" s="22">
        <f t="shared" si="19"/>
        <v>1.8203000000000031</v>
      </c>
      <c r="O46" s="22">
        <f t="shared" si="19"/>
        <v>2.4751000000000012</v>
      </c>
      <c r="P46" s="22">
        <f t="shared" si="19"/>
        <v>3.0986000000000011</v>
      </c>
      <c r="Q46" s="22">
        <f t="shared" si="19"/>
        <v>2.7997000000000014</v>
      </c>
      <c r="R46" s="23">
        <f t="shared" si="15"/>
        <v>0.19817529411764709</v>
      </c>
      <c r="S46" s="23">
        <f t="shared" si="12"/>
        <v>0.9169288818911413</v>
      </c>
      <c r="T46" s="23">
        <f t="shared" si="13"/>
        <v>-0.24243970588235197</v>
      </c>
    </row>
    <row r="47" spans="1:20" ht="18" customHeight="1" x14ac:dyDescent="0.15">
      <c r="A47" s="25" t="s">
        <v>8</v>
      </c>
      <c r="B47" s="22">
        <f t="shared" ref="B47:Q47" si="20">B21-B34</f>
        <v>0</v>
      </c>
      <c r="C47" s="22">
        <f t="shared" si="20"/>
        <v>-0.25319999999999965</v>
      </c>
      <c r="D47" s="22">
        <f t="shared" si="20"/>
        <v>-0.14369999999999905</v>
      </c>
      <c r="E47" s="22">
        <f t="shared" si="20"/>
        <v>-0.29249999999999687</v>
      </c>
      <c r="F47" s="22">
        <f t="shared" si="20"/>
        <v>0.62530000000000285</v>
      </c>
      <c r="G47" s="22">
        <f t="shared" si="20"/>
        <v>0.53370000000000317</v>
      </c>
      <c r="H47" s="22">
        <f t="shared" si="20"/>
        <v>0.87780000000000058</v>
      </c>
      <c r="I47" s="22">
        <f t="shared" si="20"/>
        <v>0.81800000000000139</v>
      </c>
      <c r="J47" s="22">
        <f t="shared" si="20"/>
        <v>1.0381</v>
      </c>
      <c r="K47" s="22">
        <f t="shared" si="20"/>
        <v>0.85510000000000019</v>
      </c>
      <c r="L47" s="22">
        <f t="shared" si="20"/>
        <v>2.0928000000000004</v>
      </c>
      <c r="M47" s="22">
        <f t="shared" si="20"/>
        <v>1.572300000000002</v>
      </c>
      <c r="N47" s="22">
        <f t="shared" si="20"/>
        <v>1.3606000000000016</v>
      </c>
      <c r="O47" s="22">
        <f t="shared" si="20"/>
        <v>1.7138000000000027</v>
      </c>
      <c r="P47" s="22">
        <f t="shared" si="20"/>
        <v>1.9780000000000015</v>
      </c>
      <c r="Q47" s="22">
        <f t="shared" si="20"/>
        <v>2.0925000000000011</v>
      </c>
      <c r="R47" s="23">
        <f t="shared" si="15"/>
        <v>0.16217647058823528</v>
      </c>
      <c r="S47" s="23">
        <f t="shared" si="12"/>
        <v>0.87595338773956155</v>
      </c>
      <c r="T47" s="23">
        <f t="shared" si="13"/>
        <v>-0.28703602941176332</v>
      </c>
    </row>
    <row r="48" spans="1:20" ht="18" customHeight="1" x14ac:dyDescent="0.15">
      <c r="A48" s="25" t="s">
        <v>11</v>
      </c>
      <c r="B48" s="22">
        <f t="shared" ref="B48:Q48" si="21">B22-B35</f>
        <v>0</v>
      </c>
      <c r="C48" s="22">
        <f t="shared" si="21"/>
        <v>0.5298000000000016</v>
      </c>
      <c r="D48" s="22">
        <f t="shared" si="21"/>
        <v>0.65570000000000306</v>
      </c>
      <c r="E48" s="22">
        <f t="shared" si="21"/>
        <v>0.39179999999999993</v>
      </c>
      <c r="F48" s="22">
        <f t="shared" si="21"/>
        <v>0.66640000000000299</v>
      </c>
      <c r="G48" s="22">
        <f t="shared" si="21"/>
        <v>0.62720000000000198</v>
      </c>
      <c r="H48" s="22">
        <f t="shared" si="21"/>
        <v>1.0835000000000008</v>
      </c>
      <c r="I48" s="22">
        <f t="shared" si="21"/>
        <v>1.1014000000000017</v>
      </c>
      <c r="J48" s="22">
        <f t="shared" si="21"/>
        <v>1.2147000000000006</v>
      </c>
      <c r="K48" s="22">
        <f t="shared" si="21"/>
        <v>1.1492000000000004</v>
      </c>
      <c r="L48" s="22">
        <f t="shared" si="21"/>
        <v>1.5471000000000004</v>
      </c>
      <c r="M48" s="22">
        <f t="shared" si="21"/>
        <v>2.0545000000000009</v>
      </c>
      <c r="N48" s="22">
        <f t="shared" si="21"/>
        <v>1.6018000000000008</v>
      </c>
      <c r="O48" s="22">
        <f t="shared" si="21"/>
        <v>2.3943000000000012</v>
      </c>
      <c r="P48" s="22">
        <f t="shared" si="21"/>
        <v>2.7940000000000005</v>
      </c>
      <c r="Q48" s="22">
        <f t="shared" si="21"/>
        <v>3.1760000000000019</v>
      </c>
      <c r="R48" s="23">
        <f t="shared" si="15"/>
        <v>0.17899382352941173</v>
      </c>
      <c r="S48" s="23">
        <f t="shared" si="12"/>
        <v>0.89569478073977205</v>
      </c>
      <c r="T48" s="23">
        <f t="shared" si="13"/>
        <v>-3.0741176470586717E-2</v>
      </c>
    </row>
    <row r="49" spans="1:23" ht="18" customHeight="1" x14ac:dyDescent="0.15">
      <c r="A49" s="25" t="s">
        <v>11</v>
      </c>
      <c r="B49" s="22">
        <f t="shared" ref="B49:Q49" si="22">B23-B36</f>
        <v>0</v>
      </c>
      <c r="C49" s="22">
        <f t="shared" si="22"/>
        <v>0.1092000000000013</v>
      </c>
      <c r="D49" s="22">
        <f t="shared" si="22"/>
        <v>1.7300000000002314E-2</v>
      </c>
      <c r="E49" s="22">
        <f t="shared" si="22"/>
        <v>0.88510000000000133</v>
      </c>
      <c r="F49" s="22">
        <f t="shared" si="22"/>
        <v>0.76379999999999981</v>
      </c>
      <c r="G49" s="22">
        <f t="shared" si="22"/>
        <v>1.2107000000000028</v>
      </c>
      <c r="H49" s="22">
        <f t="shared" si="22"/>
        <v>1.6295000000000002</v>
      </c>
      <c r="I49" s="22">
        <f t="shared" si="22"/>
        <v>1.7822000000000031</v>
      </c>
      <c r="J49" s="22">
        <f t="shared" si="22"/>
        <v>1.190100000000001</v>
      </c>
      <c r="K49" s="22">
        <f t="shared" si="22"/>
        <v>1.8545000000000016</v>
      </c>
      <c r="L49" s="22">
        <f t="shared" si="22"/>
        <v>1.9432000000000009</v>
      </c>
      <c r="M49" s="22">
        <f t="shared" si="22"/>
        <v>1.9772999999999996</v>
      </c>
      <c r="N49" s="22">
        <f t="shared" si="22"/>
        <v>2.0497000000000014</v>
      </c>
      <c r="O49" s="22">
        <f t="shared" si="22"/>
        <v>2.2910000000000004</v>
      </c>
      <c r="P49" s="22">
        <f t="shared" si="22"/>
        <v>2.7708000000000013</v>
      </c>
      <c r="Q49" s="22">
        <f t="shared" si="22"/>
        <v>3.5866000000000007</v>
      </c>
      <c r="R49" s="23">
        <f t="shared" si="15"/>
        <v>0.20019382352941176</v>
      </c>
      <c r="S49" s="23">
        <f t="shared" si="12"/>
        <v>0.90689410632963996</v>
      </c>
      <c r="T49" s="23">
        <f t="shared" si="13"/>
        <v>2.3588235294129678E-3</v>
      </c>
    </row>
    <row r="50" spans="1:23" ht="18" customHeight="1" x14ac:dyDescent="0.15">
      <c r="A50" s="25" t="s">
        <v>14</v>
      </c>
      <c r="B50" s="22">
        <f t="shared" ref="B50:Q50" si="23">B24-B37</f>
        <v>0</v>
      </c>
      <c r="C50" s="22">
        <f t="shared" si="23"/>
        <v>0.4220000000000006</v>
      </c>
      <c r="D50" s="22">
        <f t="shared" si="23"/>
        <v>0.2596000000000025</v>
      </c>
      <c r="E50" s="22">
        <f t="shared" si="23"/>
        <v>0.76790000000000092</v>
      </c>
      <c r="F50" s="22">
        <f t="shared" si="23"/>
        <v>0.68740000000000023</v>
      </c>
      <c r="G50" s="22">
        <f t="shared" si="23"/>
        <v>1.4039999999999999</v>
      </c>
      <c r="H50" s="22">
        <f t="shared" si="23"/>
        <v>1.4050000000000011</v>
      </c>
      <c r="I50" s="22">
        <f t="shared" si="23"/>
        <v>1.895500000000002</v>
      </c>
      <c r="J50" s="22">
        <f t="shared" si="23"/>
        <v>1.2798000000000016</v>
      </c>
      <c r="K50" s="22">
        <f t="shared" si="23"/>
        <v>1.8347000000000016</v>
      </c>
      <c r="L50" s="22">
        <f t="shared" si="23"/>
        <v>2.5360000000000014</v>
      </c>
      <c r="M50" s="22">
        <f t="shared" si="23"/>
        <v>2.8826000000000001</v>
      </c>
      <c r="N50" s="22">
        <f t="shared" si="23"/>
        <v>2.4704000000000015</v>
      </c>
      <c r="O50" s="22">
        <f t="shared" si="23"/>
        <v>2.2802000000000007</v>
      </c>
      <c r="P50" s="22">
        <f t="shared" si="23"/>
        <v>3.3282000000000025</v>
      </c>
      <c r="Q50" s="22">
        <f t="shared" si="23"/>
        <v>3.1522000000000006</v>
      </c>
      <c r="R50" s="23">
        <f t="shared" si="15"/>
        <v>0.2122242647058824</v>
      </c>
      <c r="S50" s="23">
        <f t="shared" si="12"/>
        <v>0.91887948812372222</v>
      </c>
      <c r="T50" s="23">
        <f t="shared" si="13"/>
        <v>7.116176470588309E-2</v>
      </c>
    </row>
    <row r="51" spans="1:23" ht="18" customHeight="1" x14ac:dyDescent="0.15">
      <c r="A51" s="25" t="s">
        <v>14</v>
      </c>
      <c r="B51" s="22">
        <f t="shared" ref="B51:Q51" si="24">B25-B38</f>
        <v>0</v>
      </c>
      <c r="C51" s="22">
        <f t="shared" si="24"/>
        <v>0.44324444444444211</v>
      </c>
      <c r="D51" s="22">
        <f t="shared" si="24"/>
        <v>0.5071444444444424</v>
      </c>
      <c r="E51" s="22">
        <f t="shared" si="24"/>
        <v>0.80994444444444369</v>
      </c>
      <c r="F51" s="22">
        <f t="shared" si="24"/>
        <v>0.80324444444444154</v>
      </c>
      <c r="G51" s="22">
        <f t="shared" si="24"/>
        <v>1.0504444444444445</v>
      </c>
      <c r="H51" s="22">
        <f t="shared" si="24"/>
        <v>0.82674444444444362</v>
      </c>
      <c r="I51" s="22">
        <f t="shared" si="24"/>
        <v>0.86314444444444405</v>
      </c>
      <c r="J51" s="22">
        <f t="shared" si="24"/>
        <v>1.0365444444444449</v>
      </c>
      <c r="K51" s="22">
        <f t="shared" si="24"/>
        <v>0.71234444444444378</v>
      </c>
      <c r="L51" s="22">
        <f t="shared" si="24"/>
        <v>2.199233333333332</v>
      </c>
      <c r="M51" s="22">
        <f t="shared" si="24"/>
        <v>2.4968333333333312</v>
      </c>
      <c r="N51" s="22">
        <f t="shared" si="24"/>
        <v>2.5820333333333316</v>
      </c>
      <c r="O51" s="22">
        <f t="shared" si="24"/>
        <v>2.4138333333333293</v>
      </c>
      <c r="P51" s="22">
        <f t="shared" si="24"/>
        <v>2.5479333333333294</v>
      </c>
      <c r="Q51" s="22">
        <f t="shared" si="24"/>
        <v>2.4743333333333304</v>
      </c>
      <c r="R51" s="23">
        <f t="shared" si="15"/>
        <v>0.17474647058823514</v>
      </c>
      <c r="S51" s="23">
        <f t="shared" si="12"/>
        <v>0.83495475495388061</v>
      </c>
      <c r="T51" s="23">
        <f t="shared" si="13"/>
        <v>4.9838970588234943E-2</v>
      </c>
    </row>
    <row r="53" spans="1:23" ht="18" customHeight="1" x14ac:dyDescent="0.15">
      <c r="A53" s="21" t="s">
        <v>41</v>
      </c>
      <c r="B53" s="20">
        <v>0</v>
      </c>
      <c r="C53" s="20">
        <v>1</v>
      </c>
      <c r="D53" s="20">
        <v>2</v>
      </c>
      <c r="E53" s="20">
        <v>3</v>
      </c>
      <c r="F53" s="20">
        <v>4</v>
      </c>
      <c r="G53" s="20">
        <v>5</v>
      </c>
      <c r="H53" s="20">
        <v>6</v>
      </c>
      <c r="I53" s="20">
        <v>7</v>
      </c>
      <c r="J53" s="20">
        <v>8</v>
      </c>
      <c r="K53" s="20">
        <v>9</v>
      </c>
      <c r="L53" s="20">
        <v>10</v>
      </c>
      <c r="M53" s="20">
        <v>11</v>
      </c>
      <c r="N53" s="20">
        <v>12</v>
      </c>
      <c r="O53" s="20">
        <v>13</v>
      </c>
      <c r="P53" s="20">
        <v>14</v>
      </c>
      <c r="Q53" s="20">
        <v>15</v>
      </c>
      <c r="R53" s="20" t="s">
        <v>37</v>
      </c>
      <c r="S53" s="20" t="s">
        <v>38</v>
      </c>
      <c r="T53" s="20" t="s">
        <v>39</v>
      </c>
    </row>
    <row r="54" spans="1:23" ht="18" customHeight="1" x14ac:dyDescent="0.15">
      <c r="A54" s="25" t="s">
        <v>17</v>
      </c>
      <c r="B54" s="6">
        <v>0</v>
      </c>
      <c r="C54" s="22">
        <v>4.5000000000001705E-2</v>
      </c>
      <c r="D54" s="22">
        <v>0.72329999999999828</v>
      </c>
      <c r="E54" s="22">
        <v>1.0042000000000009</v>
      </c>
      <c r="F54" s="22">
        <v>0.67379999999999995</v>
      </c>
      <c r="G54" s="22">
        <v>0.60229999999999961</v>
      </c>
      <c r="H54" s="22">
        <v>1.1742999999999988</v>
      </c>
      <c r="I54" s="22">
        <v>1.289200000000001</v>
      </c>
      <c r="J54" s="22">
        <v>2.0356999999999985</v>
      </c>
      <c r="K54" s="22">
        <v>1.6143000000000001</v>
      </c>
      <c r="L54" s="22">
        <v>1.5201999999999991</v>
      </c>
      <c r="M54" s="22">
        <v>1.8033000000000001</v>
      </c>
      <c r="N54" s="22">
        <v>1.7545000000000002</v>
      </c>
      <c r="O54" s="22">
        <v>2.1180999999999983</v>
      </c>
      <c r="P54" s="22">
        <v>2.6881999999999984</v>
      </c>
      <c r="Q54" s="22">
        <v>2.5288000000000004</v>
      </c>
      <c r="R54" s="23">
        <f>SLOPE(B54:Q54,B$53:Q$53)</f>
        <v>0.16022294117647051</v>
      </c>
      <c r="S54" s="23">
        <f>RSQ(B54:Q54,B$53:Q$53)</f>
        <v>0.89090187142552391</v>
      </c>
      <c r="T54" s="23">
        <f>INTERCEPT(B54:Q54,B$53:Q$53)</f>
        <v>0.14677794117647092</v>
      </c>
    </row>
    <row r="55" spans="1:23" ht="18" customHeight="1" x14ac:dyDescent="0.15">
      <c r="Q55" s="22"/>
    </row>
    <row r="56" spans="1:23" ht="18" customHeight="1" x14ac:dyDescent="0.15">
      <c r="B56" s="20">
        <v>0</v>
      </c>
      <c r="C56" s="20">
        <v>1</v>
      </c>
      <c r="D56" s="20">
        <v>2</v>
      </c>
      <c r="E56" s="20">
        <v>3</v>
      </c>
      <c r="F56" s="20">
        <v>4</v>
      </c>
      <c r="G56" s="20">
        <v>5</v>
      </c>
      <c r="H56" s="20">
        <v>6</v>
      </c>
      <c r="I56" s="20">
        <v>7</v>
      </c>
      <c r="J56" s="20">
        <v>8</v>
      </c>
      <c r="K56" s="20">
        <v>9</v>
      </c>
      <c r="L56" s="20">
        <v>10</v>
      </c>
      <c r="M56" s="20">
        <v>11</v>
      </c>
      <c r="N56" s="20">
        <v>12</v>
      </c>
      <c r="O56" s="20">
        <v>13</v>
      </c>
      <c r="P56" s="20">
        <v>14</v>
      </c>
      <c r="Q56" s="20">
        <v>15</v>
      </c>
      <c r="W56" s="24"/>
    </row>
    <row r="57" spans="1:23" ht="18" customHeight="1" x14ac:dyDescent="0.15">
      <c r="A57" s="25" t="s">
        <v>5</v>
      </c>
      <c r="B57" s="22">
        <f>AVERAGE(B44:B45)</f>
        <v>0</v>
      </c>
      <c r="C57" s="22">
        <f t="shared" ref="C57:Q57" si="25">AVERAGE(C44:C45)</f>
        <v>1.5014000000000003</v>
      </c>
      <c r="D57" s="22">
        <f t="shared" si="25"/>
        <v>3.4130000000000038</v>
      </c>
      <c r="E57" s="22">
        <f t="shared" si="25"/>
        <v>4.6206500000000013</v>
      </c>
      <c r="F57" s="22">
        <f t="shared" si="25"/>
        <v>6.4559500000000014</v>
      </c>
      <c r="G57" s="22">
        <f t="shared" si="25"/>
        <v>8.7897000000000034</v>
      </c>
      <c r="H57" s="22">
        <f t="shared" si="25"/>
        <v>9.7781500000000001</v>
      </c>
      <c r="I57" s="22">
        <f t="shared" si="25"/>
        <v>12.167700000000004</v>
      </c>
      <c r="J57" s="22">
        <f t="shared" si="25"/>
        <v>13.641000000000002</v>
      </c>
      <c r="K57" s="22">
        <f t="shared" si="25"/>
        <v>14.864000000000001</v>
      </c>
      <c r="L57" s="22">
        <f t="shared" si="25"/>
        <v>16.54795</v>
      </c>
      <c r="M57" s="22">
        <f t="shared" si="25"/>
        <v>19.092549999999999</v>
      </c>
      <c r="N57" s="22">
        <f t="shared" si="25"/>
        <v>20.348649999999999</v>
      </c>
      <c r="O57" s="22">
        <f t="shared" si="25"/>
        <v>21.851400000000002</v>
      </c>
      <c r="P57" s="22">
        <f t="shared" si="25"/>
        <v>23.2148</v>
      </c>
      <c r="Q57" s="22">
        <f t="shared" si="25"/>
        <v>25.585899999999999</v>
      </c>
      <c r="R57" s="23">
        <f>SLOPE(B57:Q57,B$53:Q$53)</f>
        <v>1.6976697058823527</v>
      </c>
      <c r="S57" s="23">
        <f>RSQ(B57:Q57,B$53:Q$53)</f>
        <v>0.99857216722985964</v>
      </c>
      <c r="T57" s="23">
        <f>INTERCEPT(B57:Q57,B$53:Q$53)</f>
        <v>-0.11547279411764322</v>
      </c>
    </row>
    <row r="58" spans="1:23" ht="18" customHeight="1" x14ac:dyDescent="0.15">
      <c r="Q58" s="22"/>
    </row>
    <row r="59" spans="1:23" ht="18" customHeight="1" x14ac:dyDescent="0.15">
      <c r="B59" s="20">
        <v>0</v>
      </c>
      <c r="C59" s="20">
        <v>1</v>
      </c>
      <c r="D59" s="20">
        <v>2</v>
      </c>
      <c r="E59" s="20">
        <v>3</v>
      </c>
      <c r="F59" s="20">
        <v>4</v>
      </c>
      <c r="G59" s="20">
        <v>5</v>
      </c>
      <c r="H59" s="20">
        <v>6</v>
      </c>
      <c r="I59" s="20">
        <v>7</v>
      </c>
      <c r="J59" s="20">
        <v>8</v>
      </c>
      <c r="K59" s="20">
        <v>9</v>
      </c>
      <c r="L59" s="20">
        <v>10</v>
      </c>
      <c r="M59" s="20">
        <v>11</v>
      </c>
      <c r="N59" s="20">
        <v>12</v>
      </c>
      <c r="O59" s="20">
        <v>13</v>
      </c>
      <c r="P59" s="20">
        <v>14</v>
      </c>
      <c r="Q59" s="20">
        <v>15</v>
      </c>
    </row>
    <row r="60" spans="1:23" ht="18" customHeight="1" x14ac:dyDescent="0.15">
      <c r="A60" s="25" t="s">
        <v>8</v>
      </c>
      <c r="B60" s="22">
        <f>AVERAGE(B46:B47)</f>
        <v>0</v>
      </c>
      <c r="C60" s="22">
        <f t="shared" ref="C60:Q60" si="26">AVERAGE(C46:C47)</f>
        <v>-0.17194999999999894</v>
      </c>
      <c r="D60" s="22">
        <f t="shared" si="26"/>
        <v>9.9500000000016797E-3</v>
      </c>
      <c r="E60" s="22">
        <f t="shared" si="26"/>
        <v>5.9450000000001779E-2</v>
      </c>
      <c r="F60" s="22">
        <f t="shared" si="26"/>
        <v>0.69985000000000142</v>
      </c>
      <c r="G60" s="22">
        <f t="shared" si="26"/>
        <v>0.59075000000000166</v>
      </c>
      <c r="H60" s="22">
        <f t="shared" si="26"/>
        <v>0.68820000000000192</v>
      </c>
      <c r="I60" s="22">
        <f t="shared" si="26"/>
        <v>1.1529000000000007</v>
      </c>
      <c r="J60" s="22">
        <f t="shared" si="26"/>
        <v>1.01675</v>
      </c>
      <c r="K60" s="22">
        <f t="shared" si="26"/>
        <v>1.2422500000000003</v>
      </c>
      <c r="L60" s="22">
        <f t="shared" si="26"/>
        <v>1.8909500000000019</v>
      </c>
      <c r="M60" s="22">
        <f t="shared" si="26"/>
        <v>1.536900000000001</v>
      </c>
      <c r="N60" s="22">
        <f t="shared" si="26"/>
        <v>1.5904500000000024</v>
      </c>
      <c r="O60" s="22">
        <f t="shared" si="26"/>
        <v>2.0944500000000019</v>
      </c>
      <c r="P60" s="22">
        <f t="shared" si="26"/>
        <v>2.5383000000000013</v>
      </c>
      <c r="Q60" s="22">
        <f t="shared" si="26"/>
        <v>2.4461000000000013</v>
      </c>
      <c r="R60" s="23">
        <f>SLOPE(B60:Q60,B$53:Q$53)</f>
        <v>0.18017588235294121</v>
      </c>
      <c r="S60" s="23">
        <f>RSQ(B60:Q60,B$53:Q$53)</f>
        <v>0.94811380491482211</v>
      </c>
      <c r="T60" s="23">
        <f>INTERCEPT(B60:Q60,B$53:Q$53)</f>
        <v>-0.26473786764705776</v>
      </c>
    </row>
    <row r="61" spans="1:23" ht="18" customHeight="1" x14ac:dyDescent="0.15">
      <c r="Q61" s="22"/>
    </row>
    <row r="62" spans="1:23" ht="18" customHeight="1" x14ac:dyDescent="0.15">
      <c r="B62" s="20">
        <v>0</v>
      </c>
      <c r="C62" s="20">
        <v>1</v>
      </c>
      <c r="D62" s="20">
        <v>2</v>
      </c>
      <c r="E62" s="20">
        <v>3</v>
      </c>
      <c r="F62" s="20">
        <v>4</v>
      </c>
      <c r="G62" s="20">
        <v>5</v>
      </c>
      <c r="H62" s="20">
        <v>6</v>
      </c>
      <c r="I62" s="20">
        <v>7</v>
      </c>
      <c r="J62" s="20">
        <v>8</v>
      </c>
      <c r="K62" s="20">
        <v>9</v>
      </c>
      <c r="L62" s="20">
        <v>10</v>
      </c>
      <c r="M62" s="20">
        <v>11</v>
      </c>
      <c r="N62" s="20">
        <v>12</v>
      </c>
      <c r="O62" s="20">
        <v>13</v>
      </c>
      <c r="P62" s="20">
        <v>14</v>
      </c>
      <c r="Q62" s="20">
        <v>15</v>
      </c>
    </row>
    <row r="63" spans="1:23" ht="18" customHeight="1" x14ac:dyDescent="0.15">
      <c r="A63" s="25" t="s">
        <v>11</v>
      </c>
      <c r="B63" s="22">
        <f>AVERAGE(B48:B49)</f>
        <v>0</v>
      </c>
      <c r="C63" s="22">
        <f t="shared" ref="C63:Q63" si="27">AVERAGE(C48:C49)</f>
        <v>0.31950000000000145</v>
      </c>
      <c r="D63" s="22">
        <f t="shared" si="27"/>
        <v>0.33650000000000269</v>
      </c>
      <c r="E63" s="22">
        <f t="shared" si="27"/>
        <v>0.63845000000000063</v>
      </c>
      <c r="F63" s="22">
        <f t="shared" si="27"/>
        <v>0.7151000000000014</v>
      </c>
      <c r="G63" s="22">
        <f t="shared" si="27"/>
        <v>0.91895000000000238</v>
      </c>
      <c r="H63" s="22">
        <f t="shared" si="27"/>
        <v>1.3565000000000005</v>
      </c>
      <c r="I63" s="22">
        <f t="shared" si="27"/>
        <v>1.4418000000000024</v>
      </c>
      <c r="J63" s="22">
        <f t="shared" si="27"/>
        <v>1.2024000000000008</v>
      </c>
      <c r="K63" s="22">
        <f t="shared" si="27"/>
        <v>1.501850000000001</v>
      </c>
      <c r="L63" s="22">
        <f t="shared" si="27"/>
        <v>1.7451500000000006</v>
      </c>
      <c r="M63" s="22">
        <f t="shared" si="27"/>
        <v>2.0159000000000002</v>
      </c>
      <c r="N63" s="22">
        <f t="shared" si="27"/>
        <v>1.8257500000000011</v>
      </c>
      <c r="O63" s="22">
        <f t="shared" si="27"/>
        <v>2.3426500000000008</v>
      </c>
      <c r="P63" s="22">
        <f t="shared" si="27"/>
        <v>2.7824000000000009</v>
      </c>
      <c r="Q63" s="22">
        <f t="shared" si="27"/>
        <v>3.3813000000000013</v>
      </c>
      <c r="R63" s="23">
        <f>SLOPE(B63:Q63,B$53:Q$53)</f>
        <v>0.18959382352941173</v>
      </c>
      <c r="S63" s="23">
        <f>RSQ(B63:Q63,B$53:Q$53)</f>
        <v>0.94041397245783498</v>
      </c>
      <c r="T63" s="23">
        <f>INTERCEPT(B63:Q63,B$53:Q$53)</f>
        <v>-1.4191176470586653E-2</v>
      </c>
    </row>
    <row r="64" spans="1:23" ht="18" customHeight="1" x14ac:dyDescent="0.15">
      <c r="Q64" s="22"/>
    </row>
    <row r="65" spans="1:20" ht="18" customHeight="1" x14ac:dyDescent="0.15">
      <c r="B65" s="20">
        <v>0</v>
      </c>
      <c r="C65" s="20">
        <v>1</v>
      </c>
      <c r="D65" s="20">
        <v>2</v>
      </c>
      <c r="E65" s="20">
        <v>3</v>
      </c>
      <c r="F65" s="20">
        <v>4</v>
      </c>
      <c r="G65" s="20">
        <v>5</v>
      </c>
      <c r="H65" s="20">
        <v>6</v>
      </c>
      <c r="I65" s="20">
        <v>7</v>
      </c>
      <c r="J65" s="20">
        <v>8</v>
      </c>
      <c r="K65" s="20">
        <v>9</v>
      </c>
      <c r="L65" s="20">
        <v>10</v>
      </c>
      <c r="M65" s="20">
        <v>11</v>
      </c>
      <c r="N65" s="20">
        <v>12</v>
      </c>
      <c r="O65" s="20">
        <v>13</v>
      </c>
      <c r="P65" s="20">
        <v>14</v>
      </c>
      <c r="Q65" s="20">
        <v>15</v>
      </c>
    </row>
    <row r="66" spans="1:20" ht="18" customHeight="1" x14ac:dyDescent="0.15">
      <c r="A66" s="25" t="s">
        <v>14</v>
      </c>
      <c r="B66" s="22">
        <f>AVERAGE(B50:B51)</f>
        <v>0</v>
      </c>
      <c r="C66" s="22">
        <f t="shared" ref="C66:Q66" si="28">AVERAGE(C50:C51)</f>
        <v>0.43262222222222135</v>
      </c>
      <c r="D66" s="22">
        <f t="shared" si="28"/>
        <v>0.38337222222222245</v>
      </c>
      <c r="E66" s="22">
        <f t="shared" si="28"/>
        <v>0.7889222222222223</v>
      </c>
      <c r="F66" s="22">
        <f t="shared" si="28"/>
        <v>0.74532222222222089</v>
      </c>
      <c r="G66" s="22">
        <f t="shared" si="28"/>
        <v>1.2272222222222222</v>
      </c>
      <c r="H66" s="22">
        <f t="shared" si="28"/>
        <v>1.1158722222222224</v>
      </c>
      <c r="I66" s="22">
        <f t="shared" si="28"/>
        <v>1.379322222222223</v>
      </c>
      <c r="J66" s="22">
        <f t="shared" si="28"/>
        <v>1.1581722222222233</v>
      </c>
      <c r="K66" s="22">
        <f t="shared" si="28"/>
        <v>1.2735222222222227</v>
      </c>
      <c r="L66" s="22">
        <f t="shared" si="28"/>
        <v>2.3676166666666667</v>
      </c>
      <c r="M66" s="22">
        <f t="shared" si="28"/>
        <v>2.6897166666666656</v>
      </c>
      <c r="N66" s="22">
        <f t="shared" si="28"/>
        <v>2.5262166666666666</v>
      </c>
      <c r="O66" s="22">
        <f t="shared" si="28"/>
        <v>2.347016666666665</v>
      </c>
      <c r="P66" s="22">
        <f t="shared" si="28"/>
        <v>2.9380666666666659</v>
      </c>
      <c r="Q66" s="22">
        <f t="shared" si="28"/>
        <v>2.8132666666666655</v>
      </c>
      <c r="R66" s="23">
        <f>SLOPE(B66:Q66,B$53:Q$53)</f>
        <v>0.19348536764705879</v>
      </c>
      <c r="S66" s="23">
        <f>RSQ(B66:Q66,B$53:Q$53)</f>
        <v>0.91933516769203416</v>
      </c>
      <c r="T66" s="23">
        <f>INTERCEPT(B66:Q66,B$53:Q$53)</f>
        <v>6.0500367647058795E-2</v>
      </c>
    </row>
    <row r="68" spans="1:20" ht="18" customHeight="1" x14ac:dyDescent="0.15">
      <c r="A68" s="20" t="s">
        <v>46</v>
      </c>
    </row>
    <row r="69" spans="1:20" ht="18" customHeight="1" x14ac:dyDescent="0.15">
      <c r="A69" s="25" t="s">
        <v>5</v>
      </c>
      <c r="B69" s="22">
        <f>STDEV(B43:B44)</f>
        <v>0</v>
      </c>
      <c r="C69" s="22">
        <f t="shared" ref="C69:Q69" si="29">STDEV(C43:C44)</f>
        <v>0.754129382135454</v>
      </c>
      <c r="D69" s="22">
        <f t="shared" si="29"/>
        <v>1.784030408933662</v>
      </c>
      <c r="E69" s="22">
        <f t="shared" si="29"/>
        <v>2.5543525363582877</v>
      </c>
      <c r="F69" s="22">
        <f t="shared" si="29"/>
        <v>3.839306979130479</v>
      </c>
      <c r="G69" s="22">
        <f t="shared" si="29"/>
        <v>5.1596167609620034</v>
      </c>
      <c r="H69" s="22">
        <f t="shared" si="29"/>
        <v>6.1803253996047811</v>
      </c>
      <c r="I69" s="22">
        <f t="shared" si="29"/>
        <v>7.6561279626192285</v>
      </c>
      <c r="J69" s="22">
        <f t="shared" si="29"/>
        <v>8.6481280659458353</v>
      </c>
      <c r="K69" s="22">
        <f t="shared" si="29"/>
        <v>9.1760539887797119</v>
      </c>
      <c r="L69" s="22">
        <f t="shared" si="29"/>
        <v>10.620036746640761</v>
      </c>
      <c r="M69" s="22">
        <f t="shared" si="29"/>
        <v>12.270141131217684</v>
      </c>
      <c r="N69" s="22">
        <f t="shared" si="29"/>
        <v>12.918628760243868</v>
      </c>
      <c r="O69" s="22">
        <f t="shared" si="29"/>
        <v>13.8474135173324</v>
      </c>
      <c r="P69" s="22">
        <f t="shared" si="29"/>
        <v>14.265879310438596</v>
      </c>
      <c r="Q69" s="22">
        <f t="shared" si="29"/>
        <v>16.374754574649355</v>
      </c>
    </row>
    <row r="71" spans="1:20" ht="18" customHeight="1" x14ac:dyDescent="0.15">
      <c r="A71" s="25" t="s">
        <v>8</v>
      </c>
      <c r="B71" s="22">
        <f>STDEV(B46:B47)</f>
        <v>0</v>
      </c>
      <c r="C71" s="22">
        <f t="shared" ref="C71:Q71" si="30">STDEV(C46:C47)</f>
        <v>0.11490485194281498</v>
      </c>
      <c r="D71" s="22">
        <f t="shared" si="30"/>
        <v>0.21729391385862709</v>
      </c>
      <c r="E71" s="22">
        <f t="shared" si="30"/>
        <v>0.49773246327720888</v>
      </c>
      <c r="F71" s="22">
        <f t="shared" si="30"/>
        <v>0.10542962107491249</v>
      </c>
      <c r="G71" s="22">
        <f t="shared" si="30"/>
        <v>8.0680883733382946E-2</v>
      </c>
      <c r="H71" s="22">
        <f t="shared" si="30"/>
        <v>0.26813489142593677</v>
      </c>
      <c r="I71" s="22">
        <f t="shared" si="30"/>
        <v>0.47362012203874843</v>
      </c>
      <c r="J71" s="22">
        <f t="shared" si="30"/>
        <v>3.0193459556665549E-2</v>
      </c>
      <c r="K71" s="22">
        <f t="shared" si="30"/>
        <v>0.54751278067274367</v>
      </c>
      <c r="L71" s="22">
        <f t="shared" si="30"/>
        <v>0.28545900756500714</v>
      </c>
      <c r="M71" s="22">
        <f t="shared" si="30"/>
        <v>5.0063160108008958E-2</v>
      </c>
      <c r="N71" s="22">
        <f t="shared" si="30"/>
        <v>0.32505698731145705</v>
      </c>
      <c r="O71" s="22">
        <f t="shared" si="30"/>
        <v>0.53832039251731734</v>
      </c>
      <c r="P71" s="22">
        <f t="shared" si="30"/>
        <v>0.79238385899764563</v>
      </c>
      <c r="Q71" s="22">
        <f t="shared" si="30"/>
        <v>0.50006591565512726</v>
      </c>
    </row>
    <row r="73" spans="1:20" ht="18" customHeight="1" x14ac:dyDescent="0.15">
      <c r="A73" s="25" t="s">
        <v>11</v>
      </c>
      <c r="B73" s="22">
        <f>STDEV(B48:B49)</f>
        <v>0</v>
      </c>
      <c r="C73" s="22">
        <f t="shared" ref="C73:Q73" si="31">STDEV(C48:C49)</f>
        <v>0.29740911216706206</v>
      </c>
      <c r="D73" s="22">
        <f t="shared" si="31"/>
        <v>0.45141696910949242</v>
      </c>
      <c r="E73" s="22">
        <f t="shared" si="31"/>
        <v>0.34881577515932477</v>
      </c>
      <c r="F73" s="22">
        <f t="shared" si="31"/>
        <v>6.8872200487567481E-2</v>
      </c>
      <c r="G73" s="22">
        <f t="shared" si="31"/>
        <v>0.41259680682235073</v>
      </c>
      <c r="H73" s="22">
        <f t="shared" si="31"/>
        <v>0.38608030252785452</v>
      </c>
      <c r="I73" s="22">
        <f t="shared" si="31"/>
        <v>0.48139829663180222</v>
      </c>
      <c r="J73" s="22">
        <f t="shared" si="31"/>
        <v>1.7394826817188722E-2</v>
      </c>
      <c r="K73" s="22">
        <f t="shared" si="31"/>
        <v>0.4987224127708732</v>
      </c>
      <c r="L73" s="22">
        <f t="shared" si="31"/>
        <v>0.28008499602799314</v>
      </c>
      <c r="M73" s="22">
        <f t="shared" si="31"/>
        <v>5.4588643507602369E-2</v>
      </c>
      <c r="N73" s="22">
        <f t="shared" si="31"/>
        <v>0.31671312729345463</v>
      </c>
      <c r="O73" s="22">
        <f t="shared" si="31"/>
        <v>7.304413049657095E-2</v>
      </c>
      <c r="P73" s="22">
        <f t="shared" si="31"/>
        <v>1.6404877323527352E-2</v>
      </c>
      <c r="Q73" s="22">
        <f t="shared" si="31"/>
        <v>0.2903380443551955</v>
      </c>
    </row>
    <row r="75" spans="1:20" ht="18" customHeight="1" x14ac:dyDescent="0.15">
      <c r="A75" s="25" t="s">
        <v>14</v>
      </c>
      <c r="B75" s="22">
        <f>STDEV(B50:B51)</f>
        <v>0</v>
      </c>
      <c r="C75" s="22">
        <f t="shared" ref="C75:Q75" si="32">STDEV(C50:C51)</f>
        <v>1.5022090729205469E-2</v>
      </c>
      <c r="D75" s="22">
        <f t="shared" si="32"/>
        <v>0.17504035531172013</v>
      </c>
      <c r="E75" s="22">
        <f t="shared" si="32"/>
        <v>2.9729911777886552E-2</v>
      </c>
      <c r="F75" s="22">
        <f t="shared" si="32"/>
        <v>8.1914392229452723E-2</v>
      </c>
      <c r="G75" s="22">
        <f t="shared" si="32"/>
        <v>0.2500015308595101</v>
      </c>
      <c r="H75" s="22">
        <f t="shared" si="32"/>
        <v>0.40888842459212915</v>
      </c>
      <c r="I75" s="22">
        <f t="shared" si="32"/>
        <v>0.72998561392894046</v>
      </c>
      <c r="J75" s="22">
        <f t="shared" si="32"/>
        <v>0.17200765289463574</v>
      </c>
      <c r="K75" s="22">
        <f t="shared" si="32"/>
        <v>0.7936252242357299</v>
      </c>
      <c r="L75" s="22">
        <f t="shared" si="32"/>
        <v>0.23812999367759152</v>
      </c>
      <c r="M75" s="22">
        <f t="shared" si="32"/>
        <v>0.27277822595573203</v>
      </c>
      <c r="N75" s="22">
        <f t="shared" si="32"/>
        <v>7.8936687006455994E-2</v>
      </c>
      <c r="O75" s="22">
        <f t="shared" si="32"/>
        <v>9.4493036192558957E-2</v>
      </c>
      <c r="P75" s="22">
        <f t="shared" si="32"/>
        <v>0.55173185113382817</v>
      </c>
      <c r="Q75" s="22">
        <f t="shared" si="32"/>
        <v>0.47932411674032194</v>
      </c>
    </row>
    <row r="78" spans="1:20" ht="18" customHeight="1" x14ac:dyDescent="0.15">
      <c r="B78" s="7" t="s">
        <v>75</v>
      </c>
      <c r="C78" s="7"/>
      <c r="D78" s="7"/>
    </row>
    <row r="79" spans="1:20" ht="18" customHeight="1" x14ac:dyDescent="0.15">
      <c r="B79" s="3"/>
      <c r="C79" s="3" t="s">
        <v>76</v>
      </c>
      <c r="D79" s="3" t="s">
        <v>73</v>
      </c>
      <c r="E79" s="3" t="s">
        <v>74</v>
      </c>
      <c r="F79" s="3"/>
      <c r="G79" s="3"/>
      <c r="H79" s="3"/>
      <c r="I79"/>
      <c r="J79"/>
      <c r="K79"/>
      <c r="L79"/>
      <c r="M79"/>
      <c r="N79"/>
      <c r="O79"/>
    </row>
    <row r="80" spans="1:20" ht="18" customHeight="1" x14ac:dyDescent="0.15">
      <c r="B80" s="3">
        <v>0</v>
      </c>
      <c r="C80" s="3">
        <v>0</v>
      </c>
      <c r="D80" s="3">
        <v>0</v>
      </c>
      <c r="E80" s="3">
        <v>0</v>
      </c>
      <c r="F80" s="3"/>
      <c r="G80" s="3"/>
      <c r="H80" s="3"/>
      <c r="I80"/>
      <c r="J80"/>
      <c r="K80"/>
      <c r="L80"/>
      <c r="M80"/>
      <c r="N80"/>
      <c r="O80"/>
    </row>
    <row r="81" spans="1:15" ht="18" customHeight="1" x14ac:dyDescent="0.15">
      <c r="B81" s="3">
        <v>1</v>
      </c>
      <c r="C81" s="3">
        <v>4.4999999999999998E-2</v>
      </c>
      <c r="D81" s="3">
        <v>1.5014000000000001</v>
      </c>
      <c r="E81" s="3">
        <v>-0.17194999999999999</v>
      </c>
      <c r="F81" s="3"/>
      <c r="G81" s="3"/>
      <c r="H81" s="3"/>
      <c r="I81"/>
      <c r="J81"/>
      <c r="K81"/>
      <c r="L81"/>
      <c r="M81"/>
      <c r="N81"/>
      <c r="O81"/>
    </row>
    <row r="82" spans="1:15" ht="18" customHeight="1" x14ac:dyDescent="0.15">
      <c r="B82" s="3">
        <v>2</v>
      </c>
      <c r="C82" s="3">
        <v>0.72330000000000005</v>
      </c>
      <c r="D82" s="3">
        <v>3.4129999999999998</v>
      </c>
      <c r="E82" s="3">
        <v>9.9500000000000005E-3</v>
      </c>
      <c r="F82" s="3"/>
      <c r="G82" s="3"/>
      <c r="H82" s="3"/>
      <c r="I82"/>
      <c r="J82"/>
      <c r="K82"/>
      <c r="L82"/>
      <c r="M82"/>
      <c r="N82"/>
      <c r="O82"/>
    </row>
    <row r="83" spans="1:15" ht="18" customHeight="1" x14ac:dyDescent="0.15">
      <c r="B83" s="3">
        <v>3</v>
      </c>
      <c r="C83" s="3">
        <v>1.0042</v>
      </c>
      <c r="D83" s="3">
        <v>4.6206500000000004</v>
      </c>
      <c r="E83" s="3">
        <v>5.9450000000000003E-2</v>
      </c>
      <c r="F83" s="3"/>
      <c r="G83" s="3"/>
      <c r="H83" s="3"/>
      <c r="I83"/>
      <c r="J83"/>
      <c r="K83"/>
      <c r="L83"/>
      <c r="M83"/>
      <c r="N83"/>
      <c r="O83"/>
    </row>
    <row r="84" spans="1:15" ht="18" customHeight="1" x14ac:dyDescent="0.15">
      <c r="B84" s="3">
        <v>4</v>
      </c>
      <c r="C84" s="3">
        <v>0.67379999999999995</v>
      </c>
      <c r="D84" s="3">
        <v>6.4559499999999996</v>
      </c>
      <c r="E84" s="3">
        <v>0.69984999999999997</v>
      </c>
      <c r="F84" s="3"/>
      <c r="G84" s="3"/>
      <c r="H84" s="3"/>
      <c r="I84"/>
      <c r="J84"/>
      <c r="K84"/>
      <c r="L84"/>
      <c r="M84"/>
      <c r="N84"/>
      <c r="O84"/>
    </row>
    <row r="85" spans="1:15" ht="18" customHeight="1" x14ac:dyDescent="0.15">
      <c r="B85" s="3">
        <v>5</v>
      </c>
      <c r="C85" s="3">
        <v>0.60229999999999995</v>
      </c>
      <c r="D85" s="3">
        <v>8.7896999999999998</v>
      </c>
      <c r="E85" s="3">
        <v>0.59075</v>
      </c>
      <c r="F85" s="3"/>
      <c r="G85" s="3"/>
      <c r="H85" s="3"/>
      <c r="I85"/>
      <c r="J85"/>
      <c r="K85"/>
      <c r="L85"/>
      <c r="M85"/>
      <c r="N85"/>
      <c r="O85"/>
    </row>
    <row r="86" spans="1:15" ht="18" customHeight="1" x14ac:dyDescent="0.15">
      <c r="B86" s="3">
        <v>6</v>
      </c>
      <c r="C86" s="3">
        <v>1.1742999999999999</v>
      </c>
      <c r="D86" s="3">
        <v>9.7781500000000001</v>
      </c>
      <c r="E86" s="3">
        <v>0.68820000000000003</v>
      </c>
      <c r="F86" s="3"/>
      <c r="G86" s="3"/>
      <c r="H86" s="3"/>
      <c r="I86"/>
      <c r="J86"/>
      <c r="K86"/>
      <c r="L86"/>
      <c r="M86"/>
      <c r="N86"/>
      <c r="O86"/>
    </row>
    <row r="87" spans="1:15" ht="18" customHeight="1" x14ac:dyDescent="0.15">
      <c r="B87" s="3">
        <v>7</v>
      </c>
      <c r="C87" s="3">
        <v>1.2891999999999999</v>
      </c>
      <c r="D87" s="3">
        <v>12.1677</v>
      </c>
      <c r="E87" s="3">
        <v>1.1529</v>
      </c>
      <c r="F87" s="3"/>
      <c r="G87" s="3"/>
      <c r="H87" s="3"/>
      <c r="I87"/>
      <c r="J87"/>
      <c r="K87"/>
      <c r="L87"/>
      <c r="M87"/>
      <c r="N87"/>
      <c r="O87"/>
    </row>
    <row r="88" spans="1:15" ht="18" customHeight="1" x14ac:dyDescent="0.15">
      <c r="B88" s="3">
        <v>8</v>
      </c>
      <c r="C88" s="3">
        <v>2.0356999999999998</v>
      </c>
      <c r="D88" s="3">
        <v>13.641</v>
      </c>
      <c r="E88" s="3">
        <v>1.01675</v>
      </c>
      <c r="F88" s="3"/>
      <c r="G88" s="3"/>
      <c r="H88" s="3"/>
      <c r="I88"/>
      <c r="J88"/>
      <c r="K88"/>
      <c r="L88"/>
      <c r="M88"/>
      <c r="N88"/>
      <c r="O88"/>
    </row>
    <row r="89" spans="1:15" ht="18" customHeight="1" x14ac:dyDescent="0.15">
      <c r="B89" s="3">
        <v>9</v>
      </c>
      <c r="C89" s="3">
        <v>1.6143000000000001</v>
      </c>
      <c r="D89" s="3">
        <v>14.864000000000001</v>
      </c>
      <c r="E89" s="3">
        <v>1.2422500000000001</v>
      </c>
      <c r="F89" s="3"/>
      <c r="G89" s="3"/>
      <c r="H89" s="3"/>
      <c r="I89"/>
      <c r="J89"/>
      <c r="K89"/>
      <c r="L89"/>
      <c r="M89"/>
      <c r="N89"/>
      <c r="O89"/>
    </row>
    <row r="90" spans="1:15" ht="18" customHeight="1" x14ac:dyDescent="0.15">
      <c r="B90" s="3">
        <v>10</v>
      </c>
      <c r="C90" s="3">
        <v>1.5202</v>
      </c>
      <c r="D90" s="3">
        <v>16.54795</v>
      </c>
      <c r="E90" s="3">
        <v>1.8909499999999999</v>
      </c>
      <c r="F90" s="3"/>
      <c r="G90" s="3"/>
      <c r="H90" s="3"/>
      <c r="I90"/>
      <c r="J90"/>
      <c r="K90"/>
      <c r="L90"/>
      <c r="M90"/>
      <c r="N90"/>
      <c r="O90"/>
    </row>
    <row r="91" spans="1:15" ht="18" customHeight="1" x14ac:dyDescent="0.15">
      <c r="B91" s="3">
        <v>11</v>
      </c>
      <c r="C91" s="3">
        <v>1.8032999999999999</v>
      </c>
      <c r="D91" s="3">
        <v>19.092549999999999</v>
      </c>
      <c r="E91" s="3">
        <v>1.5368999999999999</v>
      </c>
      <c r="F91" s="3"/>
      <c r="G91" s="3"/>
      <c r="H91" s="3"/>
      <c r="I91"/>
      <c r="J91"/>
      <c r="K91"/>
      <c r="L91"/>
      <c r="M91"/>
      <c r="N91"/>
      <c r="O91"/>
    </row>
    <row r="92" spans="1:15" ht="18" customHeight="1" x14ac:dyDescent="0.15">
      <c r="B92" s="3">
        <v>12</v>
      </c>
      <c r="C92" s="3">
        <v>1.7544999999999999</v>
      </c>
      <c r="D92" s="3">
        <v>20.348649999999999</v>
      </c>
      <c r="E92" s="3">
        <v>1.5904499999999999</v>
      </c>
      <c r="F92" s="3"/>
      <c r="G92" s="3"/>
      <c r="H92" s="3"/>
      <c r="I92"/>
      <c r="J92"/>
      <c r="K92"/>
      <c r="L92"/>
      <c r="M92"/>
      <c r="N92"/>
      <c r="O92"/>
    </row>
    <row r="93" spans="1:15" ht="18" customHeight="1" x14ac:dyDescent="0.15">
      <c r="B93" s="3">
        <v>13</v>
      </c>
      <c r="C93" s="3">
        <v>2.1181000000000001</v>
      </c>
      <c r="D93" s="3">
        <v>21.851400000000002</v>
      </c>
      <c r="E93" s="3">
        <v>2.0944500000000001</v>
      </c>
      <c r="F93" s="3"/>
      <c r="G93" s="3"/>
      <c r="H93" s="3"/>
      <c r="I93"/>
      <c r="J93"/>
      <c r="K93"/>
      <c r="L93"/>
      <c r="M93"/>
      <c r="N93"/>
      <c r="O93"/>
    </row>
    <row r="94" spans="1:15" ht="18" customHeight="1" x14ac:dyDescent="0.15">
      <c r="B94" s="3">
        <v>14</v>
      </c>
      <c r="C94" s="3">
        <v>2.6882000000000001</v>
      </c>
      <c r="D94" s="3">
        <v>23.2148</v>
      </c>
      <c r="E94" s="3">
        <v>2.5383</v>
      </c>
      <c r="F94" s="3"/>
      <c r="G94" s="3"/>
      <c r="H94" s="3"/>
      <c r="I94"/>
      <c r="J94"/>
      <c r="K94"/>
      <c r="L94"/>
      <c r="M94"/>
      <c r="N94"/>
      <c r="O94"/>
    </row>
    <row r="95" spans="1:15" ht="18" customHeight="1" x14ac:dyDescent="0.15">
      <c r="B95" s="3">
        <v>15</v>
      </c>
      <c r="C95" s="3">
        <v>2.5287999999999999</v>
      </c>
      <c r="D95" s="3">
        <v>25.585899999999999</v>
      </c>
      <c r="E95" s="3">
        <v>2.4460999999999999</v>
      </c>
      <c r="F95" s="3"/>
      <c r="G95" s="3"/>
      <c r="H95" s="3"/>
      <c r="I95"/>
      <c r="J95"/>
      <c r="K95"/>
      <c r="L95"/>
      <c r="M95"/>
      <c r="N95"/>
      <c r="O95"/>
    </row>
    <row r="96" spans="1:15" ht="18" customHeight="1" x14ac:dyDescent="0.15">
      <c r="A96" s="3"/>
      <c r="B96" s="3"/>
      <c r="C96" s="3"/>
      <c r="D96" s="3"/>
      <c r="E96" s="3"/>
      <c r="F96" s="3"/>
      <c r="G96" s="3"/>
      <c r="H96" s="3"/>
      <c r="I96"/>
      <c r="J96"/>
      <c r="K96"/>
      <c r="L96"/>
      <c r="M96"/>
      <c r="N96"/>
      <c r="O96"/>
    </row>
    <row r="97" spans="1:16" ht="18" customHeight="1" x14ac:dyDescent="0.15">
      <c r="A97" s="3"/>
      <c r="B97" s="3"/>
      <c r="C97" s="3"/>
      <c r="D97" s="3"/>
      <c r="E97" s="3"/>
      <c r="F97" s="3"/>
      <c r="G97" s="3"/>
      <c r="H97" s="3"/>
      <c r="I97"/>
      <c r="J97"/>
      <c r="K97"/>
      <c r="L97"/>
      <c r="M97"/>
      <c r="N97"/>
      <c r="O97"/>
    </row>
    <row r="98" spans="1:16" ht="18" customHeight="1" x14ac:dyDescent="0.1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6" ht="18" customHeight="1" x14ac:dyDescent="0.1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6" ht="18" customHeight="1" x14ac:dyDescent="0.1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 s="21"/>
    </row>
    <row r="101" spans="1:16" ht="18" customHeight="1" x14ac:dyDescent="0.1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 s="22"/>
    </row>
    <row r="102" spans="1:16" ht="18" customHeight="1" x14ac:dyDescent="0.1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 s="22"/>
    </row>
    <row r="103" spans="1:16" ht="18" customHeight="1" x14ac:dyDescent="0.1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 s="22"/>
    </row>
    <row r="104" spans="1:16" ht="18" customHeight="1" x14ac:dyDescent="0.1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 s="22"/>
    </row>
    <row r="105" spans="1:16" ht="18" customHeight="1" x14ac:dyDescent="0.1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 s="22"/>
    </row>
    <row r="106" spans="1:16" ht="18" customHeight="1" x14ac:dyDescent="0.1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 s="22"/>
    </row>
    <row r="107" spans="1:16" ht="18" customHeight="1" x14ac:dyDescent="0.1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 s="22"/>
    </row>
    <row r="108" spans="1:16" ht="18" customHeight="1" x14ac:dyDescent="0.1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 s="22"/>
    </row>
    <row r="109" spans="1:16" ht="18" customHeight="1" x14ac:dyDescent="0.1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 s="22"/>
    </row>
    <row r="110" spans="1:16" ht="18" customHeight="1" x14ac:dyDescent="0.1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 s="22"/>
    </row>
    <row r="111" spans="1:16" ht="18" customHeight="1" x14ac:dyDescent="0.1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 s="22"/>
    </row>
    <row r="112" spans="1:16" ht="18" customHeight="1" x14ac:dyDescent="0.1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 s="22"/>
    </row>
    <row r="113" spans="1:16" ht="18" customHeight="1" x14ac:dyDescent="0.1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 s="22"/>
    </row>
    <row r="114" spans="1:16" ht="18" customHeight="1" x14ac:dyDescent="0.1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 s="22"/>
    </row>
    <row r="115" spans="1:16" ht="18" customHeight="1" x14ac:dyDescent="0.1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 s="22"/>
    </row>
    <row r="116" spans="1:16" ht="18" customHeight="1" x14ac:dyDescent="0.1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 s="22"/>
    </row>
    <row r="117" spans="1:16" ht="18" customHeight="1" x14ac:dyDescent="0.1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6" ht="18" customHeight="1" x14ac:dyDescent="0.1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6" ht="18" customHeight="1" x14ac:dyDescent="0.1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6" ht="18" customHeight="1" x14ac:dyDescent="0.1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6" ht="18" customHeight="1" x14ac:dyDescent="0.1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23675-ADE2-0B45-A8C8-0B0973B679F5}">
  <dimension ref="A1:BE53"/>
  <sheetViews>
    <sheetView topLeftCell="AR20" zoomScale="124" zoomScaleNormal="124" workbookViewId="0">
      <selection activeCell="BE36" sqref="BE36:BE39"/>
    </sheetView>
  </sheetViews>
  <sheetFormatPr baseColWidth="10" defaultColWidth="6.6640625" defaultRowHeight="18" customHeight="1" x14ac:dyDescent="0.15"/>
  <cols>
    <col min="1" max="1" width="13.33203125" style="6" bestFit="1" customWidth="1"/>
    <col min="2" max="51" width="8.1640625" style="6" bestFit="1" customWidth="1"/>
    <col min="52" max="52" width="18.5" style="6" bestFit="1" customWidth="1"/>
    <col min="53" max="53" width="7.1640625" style="6" bestFit="1" customWidth="1"/>
    <col min="54" max="54" width="5.83203125" style="6" bestFit="1" customWidth="1"/>
    <col min="55" max="55" width="7.33203125" style="6" bestFit="1" customWidth="1"/>
    <col min="56" max="56" width="12.6640625" style="6" bestFit="1" customWidth="1"/>
    <col min="57" max="57" width="13.83203125" style="6" bestFit="1" customWidth="1"/>
    <col min="58" max="59" width="12.1640625" style="6" bestFit="1" customWidth="1"/>
    <col min="60" max="60" width="8.6640625" style="6" bestFit="1" customWidth="1"/>
    <col min="61" max="16384" width="6.6640625" style="6"/>
  </cols>
  <sheetData>
    <row r="1" spans="1:51" s="20" customFormat="1" ht="18" customHeight="1" x14ac:dyDescent="0.15">
      <c r="B1" s="20">
        <f>B2-11</f>
        <v>0</v>
      </c>
      <c r="C1" s="20">
        <f t="shared" ref="C1:AY1" si="0">C2-11</f>
        <v>1</v>
      </c>
      <c r="D1" s="20">
        <f t="shared" si="0"/>
        <v>2</v>
      </c>
      <c r="E1" s="20">
        <f t="shared" si="0"/>
        <v>3</v>
      </c>
      <c r="F1" s="20">
        <f t="shared" si="0"/>
        <v>4</v>
      </c>
      <c r="G1" s="20">
        <f t="shared" si="0"/>
        <v>5</v>
      </c>
      <c r="H1" s="20">
        <f t="shared" si="0"/>
        <v>6</v>
      </c>
      <c r="I1" s="20">
        <f t="shared" si="0"/>
        <v>7</v>
      </c>
      <c r="J1" s="20">
        <f t="shared" si="0"/>
        <v>8</v>
      </c>
      <c r="K1" s="20">
        <f t="shared" si="0"/>
        <v>9</v>
      </c>
      <c r="L1" s="20">
        <f t="shared" si="0"/>
        <v>10</v>
      </c>
      <c r="M1" s="20">
        <f t="shared" si="0"/>
        <v>11</v>
      </c>
      <c r="N1" s="20">
        <f t="shared" si="0"/>
        <v>12</v>
      </c>
      <c r="O1" s="20">
        <f t="shared" si="0"/>
        <v>13</v>
      </c>
      <c r="P1" s="20">
        <f t="shared" si="0"/>
        <v>14</v>
      </c>
      <c r="Q1" s="20">
        <f t="shared" si="0"/>
        <v>15</v>
      </c>
      <c r="R1" s="20">
        <f t="shared" si="0"/>
        <v>16</v>
      </c>
      <c r="S1" s="20">
        <f t="shared" si="0"/>
        <v>17</v>
      </c>
      <c r="T1" s="20">
        <f t="shared" si="0"/>
        <v>18</v>
      </c>
      <c r="U1" s="20">
        <f t="shared" si="0"/>
        <v>19</v>
      </c>
      <c r="V1" s="20">
        <f t="shared" si="0"/>
        <v>20</v>
      </c>
      <c r="W1" s="20">
        <f t="shared" si="0"/>
        <v>21</v>
      </c>
      <c r="X1" s="20">
        <f t="shared" si="0"/>
        <v>22</v>
      </c>
      <c r="Y1" s="20">
        <f t="shared" si="0"/>
        <v>23</v>
      </c>
      <c r="Z1" s="20">
        <f t="shared" si="0"/>
        <v>24</v>
      </c>
      <c r="AA1" s="20">
        <f t="shared" si="0"/>
        <v>25</v>
      </c>
      <c r="AB1" s="20">
        <f t="shared" si="0"/>
        <v>26</v>
      </c>
      <c r="AC1" s="20">
        <f t="shared" si="0"/>
        <v>27</v>
      </c>
      <c r="AD1" s="20">
        <f t="shared" si="0"/>
        <v>28</v>
      </c>
      <c r="AE1" s="20">
        <f t="shared" si="0"/>
        <v>29</v>
      </c>
      <c r="AF1" s="20">
        <f t="shared" si="0"/>
        <v>30</v>
      </c>
      <c r="AG1" s="20">
        <f t="shared" si="0"/>
        <v>31</v>
      </c>
      <c r="AH1" s="20">
        <f t="shared" si="0"/>
        <v>32</v>
      </c>
      <c r="AI1" s="20">
        <f t="shared" si="0"/>
        <v>33</v>
      </c>
      <c r="AJ1" s="20">
        <f t="shared" si="0"/>
        <v>34</v>
      </c>
      <c r="AK1" s="20">
        <f t="shared" si="0"/>
        <v>35</v>
      </c>
      <c r="AL1" s="20">
        <f t="shared" si="0"/>
        <v>36</v>
      </c>
      <c r="AM1" s="20">
        <f t="shared" si="0"/>
        <v>37</v>
      </c>
      <c r="AN1" s="20">
        <f t="shared" si="0"/>
        <v>38</v>
      </c>
      <c r="AO1" s="20">
        <f t="shared" si="0"/>
        <v>39</v>
      </c>
      <c r="AP1" s="20">
        <f t="shared" si="0"/>
        <v>40</v>
      </c>
      <c r="AQ1" s="20">
        <f t="shared" si="0"/>
        <v>41</v>
      </c>
      <c r="AR1" s="20">
        <f t="shared" si="0"/>
        <v>42</v>
      </c>
      <c r="AS1" s="20">
        <f t="shared" si="0"/>
        <v>43</v>
      </c>
      <c r="AT1" s="20">
        <f t="shared" si="0"/>
        <v>44</v>
      </c>
      <c r="AU1" s="20">
        <f t="shared" si="0"/>
        <v>45</v>
      </c>
      <c r="AV1" s="20">
        <f t="shared" si="0"/>
        <v>46</v>
      </c>
      <c r="AW1" s="20">
        <f t="shared" si="0"/>
        <v>47</v>
      </c>
      <c r="AX1" s="20">
        <f t="shared" si="0"/>
        <v>48</v>
      </c>
      <c r="AY1" s="20">
        <f t="shared" si="0"/>
        <v>49</v>
      </c>
    </row>
    <row r="2" spans="1:51" ht="18" customHeight="1" x14ac:dyDescent="0.15">
      <c r="B2" s="6">
        <v>11</v>
      </c>
      <c r="C2" s="6">
        <f>B2+1</f>
        <v>12</v>
      </c>
      <c r="D2" s="6">
        <f t="shared" ref="D2:AY2" si="1">C2+1</f>
        <v>13</v>
      </c>
      <c r="E2" s="6">
        <f t="shared" si="1"/>
        <v>14</v>
      </c>
      <c r="F2" s="6">
        <f t="shared" si="1"/>
        <v>15</v>
      </c>
      <c r="G2" s="6">
        <f t="shared" si="1"/>
        <v>16</v>
      </c>
      <c r="H2" s="6">
        <f t="shared" si="1"/>
        <v>17</v>
      </c>
      <c r="I2" s="6">
        <f t="shared" si="1"/>
        <v>18</v>
      </c>
      <c r="J2" s="6">
        <f t="shared" si="1"/>
        <v>19</v>
      </c>
      <c r="K2" s="6">
        <f t="shared" si="1"/>
        <v>20</v>
      </c>
      <c r="L2" s="6">
        <f t="shared" si="1"/>
        <v>21</v>
      </c>
      <c r="M2" s="6">
        <f t="shared" si="1"/>
        <v>22</v>
      </c>
      <c r="N2" s="6">
        <f t="shared" si="1"/>
        <v>23</v>
      </c>
      <c r="O2" s="6">
        <f t="shared" si="1"/>
        <v>24</v>
      </c>
      <c r="P2" s="6">
        <f t="shared" si="1"/>
        <v>25</v>
      </c>
      <c r="Q2" s="6">
        <f t="shared" si="1"/>
        <v>26</v>
      </c>
      <c r="R2" s="6">
        <f t="shared" si="1"/>
        <v>27</v>
      </c>
      <c r="S2" s="6">
        <f t="shared" si="1"/>
        <v>28</v>
      </c>
      <c r="T2" s="6">
        <f t="shared" si="1"/>
        <v>29</v>
      </c>
      <c r="U2" s="6">
        <f t="shared" si="1"/>
        <v>30</v>
      </c>
      <c r="V2" s="6">
        <f t="shared" si="1"/>
        <v>31</v>
      </c>
      <c r="W2" s="6">
        <f t="shared" si="1"/>
        <v>32</v>
      </c>
      <c r="X2" s="6">
        <f t="shared" si="1"/>
        <v>33</v>
      </c>
      <c r="Y2" s="6">
        <f t="shared" si="1"/>
        <v>34</v>
      </c>
      <c r="Z2" s="6">
        <f t="shared" si="1"/>
        <v>35</v>
      </c>
      <c r="AA2" s="6">
        <f t="shared" si="1"/>
        <v>36</v>
      </c>
      <c r="AB2" s="6">
        <f t="shared" si="1"/>
        <v>37</v>
      </c>
      <c r="AC2" s="6">
        <f t="shared" si="1"/>
        <v>38</v>
      </c>
      <c r="AD2" s="6">
        <f t="shared" si="1"/>
        <v>39</v>
      </c>
      <c r="AE2" s="6">
        <f t="shared" si="1"/>
        <v>40</v>
      </c>
      <c r="AF2" s="6">
        <f t="shared" si="1"/>
        <v>41</v>
      </c>
      <c r="AG2" s="6">
        <f t="shared" si="1"/>
        <v>42</v>
      </c>
      <c r="AH2" s="6">
        <f t="shared" si="1"/>
        <v>43</v>
      </c>
      <c r="AI2" s="6">
        <f t="shared" si="1"/>
        <v>44</v>
      </c>
      <c r="AJ2" s="6">
        <f t="shared" si="1"/>
        <v>45</v>
      </c>
      <c r="AK2" s="6">
        <f t="shared" si="1"/>
        <v>46</v>
      </c>
      <c r="AL2" s="6">
        <f t="shared" si="1"/>
        <v>47</v>
      </c>
      <c r="AM2" s="6">
        <f t="shared" si="1"/>
        <v>48</v>
      </c>
      <c r="AN2" s="6">
        <f t="shared" si="1"/>
        <v>49</v>
      </c>
      <c r="AO2" s="6">
        <f t="shared" si="1"/>
        <v>50</v>
      </c>
      <c r="AP2" s="6">
        <f t="shared" si="1"/>
        <v>51</v>
      </c>
      <c r="AQ2" s="6">
        <f t="shared" si="1"/>
        <v>52</v>
      </c>
      <c r="AR2" s="6">
        <f t="shared" si="1"/>
        <v>53</v>
      </c>
      <c r="AS2" s="6">
        <f t="shared" si="1"/>
        <v>54</v>
      </c>
      <c r="AT2" s="6">
        <f t="shared" si="1"/>
        <v>55</v>
      </c>
      <c r="AU2" s="6">
        <f t="shared" si="1"/>
        <v>56</v>
      </c>
      <c r="AV2" s="6">
        <f t="shared" si="1"/>
        <v>57</v>
      </c>
      <c r="AW2" s="6">
        <f t="shared" si="1"/>
        <v>58</v>
      </c>
      <c r="AX2" s="6">
        <f t="shared" si="1"/>
        <v>59</v>
      </c>
      <c r="AY2" s="6">
        <f t="shared" si="1"/>
        <v>60</v>
      </c>
    </row>
    <row r="3" spans="1:51" ht="18" customHeight="1" x14ac:dyDescent="0.15">
      <c r="A3" s="27" t="s">
        <v>0</v>
      </c>
      <c r="B3" s="8">
        <v>259878</v>
      </c>
      <c r="C3" s="8">
        <v>257073</v>
      </c>
      <c r="D3" s="8">
        <v>260955</v>
      </c>
      <c r="E3" s="8">
        <v>260406</v>
      </c>
      <c r="F3" s="8">
        <v>258366</v>
      </c>
      <c r="G3" s="8">
        <v>267041</v>
      </c>
      <c r="H3" s="8">
        <v>258747</v>
      </c>
      <c r="I3" s="8">
        <v>257986</v>
      </c>
      <c r="J3" s="8">
        <v>266456</v>
      </c>
      <c r="K3" s="8">
        <v>264581</v>
      </c>
      <c r="L3" s="8">
        <v>256490</v>
      </c>
      <c r="M3" s="8">
        <v>260646</v>
      </c>
      <c r="N3" s="8">
        <v>263295</v>
      </c>
      <c r="O3" s="8">
        <v>259353</v>
      </c>
      <c r="P3" s="8">
        <v>259266</v>
      </c>
      <c r="Q3" s="8">
        <v>265710</v>
      </c>
      <c r="R3" s="8">
        <v>258990</v>
      </c>
      <c r="S3" s="8">
        <v>259721</v>
      </c>
      <c r="T3" s="8">
        <v>257195</v>
      </c>
      <c r="U3" s="8">
        <v>264432</v>
      </c>
      <c r="V3" s="8">
        <v>263621</v>
      </c>
      <c r="W3" s="8">
        <v>264259</v>
      </c>
      <c r="X3" s="6">
        <v>264196</v>
      </c>
      <c r="Y3" s="6">
        <v>266889</v>
      </c>
      <c r="Z3" s="6">
        <v>267136</v>
      </c>
      <c r="AA3" s="6">
        <v>270971</v>
      </c>
      <c r="AB3" s="6">
        <v>265707</v>
      </c>
      <c r="AC3" s="6">
        <v>265492</v>
      </c>
      <c r="AD3" s="6">
        <v>267420</v>
      </c>
      <c r="AE3" s="6">
        <v>262481</v>
      </c>
      <c r="AF3" s="6">
        <v>268556</v>
      </c>
      <c r="AG3" s="6">
        <v>269320</v>
      </c>
      <c r="AH3" s="6">
        <v>266173</v>
      </c>
      <c r="AI3" s="6">
        <v>267219</v>
      </c>
      <c r="AJ3" s="6">
        <v>269725</v>
      </c>
      <c r="AK3" s="6">
        <v>269556</v>
      </c>
      <c r="AL3" s="6">
        <v>266294</v>
      </c>
      <c r="AM3" s="6">
        <v>264836</v>
      </c>
      <c r="AN3" s="6">
        <v>268438</v>
      </c>
      <c r="AO3" s="6">
        <v>262514</v>
      </c>
      <c r="AP3" s="6">
        <v>266083</v>
      </c>
      <c r="AQ3" s="6">
        <v>272757</v>
      </c>
      <c r="AR3" s="6">
        <v>266046</v>
      </c>
      <c r="AS3" s="6">
        <v>263597</v>
      </c>
      <c r="AT3" s="6">
        <v>273953</v>
      </c>
      <c r="AU3" s="6">
        <v>268699</v>
      </c>
      <c r="AV3" s="6">
        <v>274315</v>
      </c>
      <c r="AW3" s="6">
        <v>270262</v>
      </c>
      <c r="AX3" s="6">
        <v>268787</v>
      </c>
      <c r="AY3" s="6">
        <v>270012</v>
      </c>
    </row>
    <row r="4" spans="1:51" ht="18" customHeight="1" x14ac:dyDescent="0.15">
      <c r="A4" s="27" t="s">
        <v>2</v>
      </c>
      <c r="B4" s="8">
        <v>815175</v>
      </c>
      <c r="C4" s="8">
        <v>864373</v>
      </c>
      <c r="D4" s="8">
        <v>894961</v>
      </c>
      <c r="E4" s="8">
        <v>947164</v>
      </c>
      <c r="F4" s="8">
        <v>1001977</v>
      </c>
      <c r="G4" s="8">
        <v>1031293</v>
      </c>
      <c r="H4" s="8">
        <v>1079716</v>
      </c>
      <c r="I4" s="8">
        <v>1123958</v>
      </c>
      <c r="J4" s="8">
        <v>1172705</v>
      </c>
      <c r="K4" s="8">
        <v>1215523</v>
      </c>
      <c r="L4" s="8">
        <v>1249841</v>
      </c>
      <c r="M4" s="8">
        <v>1305464</v>
      </c>
      <c r="N4" s="8">
        <v>1339568</v>
      </c>
      <c r="O4" s="8">
        <v>1405274</v>
      </c>
      <c r="P4" s="8">
        <v>1434343</v>
      </c>
      <c r="Q4" s="8">
        <v>1476652</v>
      </c>
      <c r="R4" s="8">
        <v>1521566</v>
      </c>
      <c r="S4" s="8">
        <v>1555509</v>
      </c>
      <c r="T4" s="8">
        <v>1596826</v>
      </c>
      <c r="U4" s="8">
        <v>1633377</v>
      </c>
      <c r="V4" s="8">
        <v>1682465</v>
      </c>
      <c r="W4" s="8">
        <v>1711586</v>
      </c>
      <c r="X4" s="6">
        <v>1759935</v>
      </c>
      <c r="Y4" s="6">
        <v>1814606</v>
      </c>
      <c r="Z4" s="6">
        <v>1853941</v>
      </c>
      <c r="AA4" s="6">
        <v>1892350</v>
      </c>
      <c r="AB4" s="6">
        <v>1921383</v>
      </c>
      <c r="AC4" s="6">
        <v>1989550</v>
      </c>
      <c r="AD4" s="6">
        <v>2011433</v>
      </c>
      <c r="AE4" s="6">
        <v>2045129</v>
      </c>
      <c r="AF4" s="6">
        <v>2094181</v>
      </c>
      <c r="AG4" s="6">
        <v>2136313</v>
      </c>
      <c r="AH4" s="6">
        <v>2170742</v>
      </c>
      <c r="AI4" s="6">
        <v>2213903</v>
      </c>
      <c r="AJ4" s="6">
        <v>2226441</v>
      </c>
      <c r="AK4" s="6">
        <v>2290657</v>
      </c>
      <c r="AL4" s="6">
        <v>2327699</v>
      </c>
      <c r="AM4" s="6">
        <v>2347506</v>
      </c>
      <c r="AN4" s="6">
        <v>2390458</v>
      </c>
      <c r="AO4" s="6">
        <v>2435361</v>
      </c>
      <c r="AP4" s="6">
        <v>2474403</v>
      </c>
      <c r="AQ4" s="6">
        <v>2507128</v>
      </c>
      <c r="AR4" s="6">
        <v>2548621</v>
      </c>
      <c r="AS4" s="6">
        <v>2591527</v>
      </c>
      <c r="AT4" s="6">
        <v>2624118</v>
      </c>
      <c r="AU4" s="6">
        <v>2647508</v>
      </c>
      <c r="AV4" s="6">
        <v>2692350</v>
      </c>
      <c r="AW4" s="6">
        <v>2729247</v>
      </c>
      <c r="AX4" s="6">
        <v>2752916</v>
      </c>
      <c r="AY4" s="6">
        <v>2796635</v>
      </c>
    </row>
    <row r="5" spans="1:51" ht="18" customHeight="1" x14ac:dyDescent="0.15">
      <c r="A5" s="27" t="s">
        <v>2</v>
      </c>
      <c r="B5" s="8">
        <v>854009</v>
      </c>
      <c r="C5" s="8">
        <v>903464</v>
      </c>
      <c r="D5" s="8">
        <v>932043</v>
      </c>
      <c r="E5" s="8">
        <v>990118</v>
      </c>
      <c r="F5" s="8">
        <v>1047308</v>
      </c>
      <c r="G5" s="8">
        <v>1079409</v>
      </c>
      <c r="H5" s="8">
        <v>1135647</v>
      </c>
      <c r="I5" s="8">
        <v>1180766</v>
      </c>
      <c r="J5" s="8">
        <v>1229539</v>
      </c>
      <c r="K5" s="8">
        <v>1268658</v>
      </c>
      <c r="L5" s="8">
        <v>1308877</v>
      </c>
      <c r="M5" s="8">
        <v>1359046</v>
      </c>
      <c r="N5" s="8">
        <v>1401144</v>
      </c>
      <c r="O5" s="8">
        <v>1432985</v>
      </c>
      <c r="P5" s="8">
        <v>1496616</v>
      </c>
      <c r="Q5" s="8">
        <v>1528497</v>
      </c>
      <c r="R5" s="8">
        <v>1593243</v>
      </c>
      <c r="S5" s="8">
        <v>1613748</v>
      </c>
      <c r="T5" s="8">
        <v>1673237</v>
      </c>
      <c r="U5" s="8">
        <v>1702707</v>
      </c>
      <c r="V5" s="8">
        <v>1735305</v>
      </c>
      <c r="W5" s="8">
        <v>1793890</v>
      </c>
      <c r="X5" s="6">
        <v>1834762</v>
      </c>
      <c r="Y5" s="6">
        <v>1891558</v>
      </c>
      <c r="Z5" s="6">
        <v>1927605</v>
      </c>
      <c r="AA5" s="6">
        <v>1979850</v>
      </c>
      <c r="AB5" s="6">
        <v>1997477</v>
      </c>
      <c r="AC5" s="6">
        <v>2068186</v>
      </c>
      <c r="AD5" s="6">
        <v>2089822</v>
      </c>
      <c r="AE5" s="6">
        <v>2116457</v>
      </c>
      <c r="AF5" s="6">
        <v>2153848</v>
      </c>
      <c r="AG5" s="6">
        <v>2204581</v>
      </c>
      <c r="AH5" s="6">
        <v>2243133</v>
      </c>
      <c r="AI5" s="6">
        <v>2277760</v>
      </c>
      <c r="AJ5" s="6">
        <v>2331901</v>
      </c>
      <c r="AK5" s="6">
        <v>2354387</v>
      </c>
      <c r="AL5" s="6">
        <v>2394872</v>
      </c>
      <c r="AM5" s="6">
        <v>2433718</v>
      </c>
      <c r="AN5" s="6">
        <v>2459299</v>
      </c>
      <c r="AO5" s="6">
        <v>2502337</v>
      </c>
      <c r="AP5" s="6">
        <v>2551965</v>
      </c>
      <c r="AQ5" s="6">
        <v>2589368</v>
      </c>
      <c r="AR5" s="6">
        <v>2624821</v>
      </c>
      <c r="AS5" s="6">
        <v>2659706</v>
      </c>
      <c r="AT5" s="6">
        <v>2714121</v>
      </c>
      <c r="AU5" s="6">
        <v>2735521</v>
      </c>
      <c r="AV5" s="6">
        <v>2761591</v>
      </c>
      <c r="AW5" s="6">
        <v>2781744</v>
      </c>
      <c r="AX5" s="6">
        <v>2849050</v>
      </c>
      <c r="AY5" s="6">
        <v>2885305</v>
      </c>
    </row>
    <row r="6" spans="1:51" ht="18" customHeight="1" x14ac:dyDescent="0.15">
      <c r="A6" s="27" t="s">
        <v>5</v>
      </c>
      <c r="B6" s="8">
        <v>331059</v>
      </c>
      <c r="C6" s="8">
        <v>332150</v>
      </c>
      <c r="D6" s="8">
        <v>335113</v>
      </c>
      <c r="E6" s="8">
        <v>338703</v>
      </c>
      <c r="F6" s="8">
        <v>344073</v>
      </c>
      <c r="G6" s="8">
        <v>353538</v>
      </c>
      <c r="H6" s="8">
        <v>351843</v>
      </c>
      <c r="I6" s="8">
        <v>354632</v>
      </c>
      <c r="J6" s="8">
        <v>359603</v>
      </c>
      <c r="K6" s="8">
        <v>368995</v>
      </c>
      <c r="L6" s="8">
        <v>367749</v>
      </c>
      <c r="M6" s="8">
        <v>369650</v>
      </c>
      <c r="N6" s="8">
        <v>375502</v>
      </c>
      <c r="O6" s="8">
        <v>384010</v>
      </c>
      <c r="P6" s="8">
        <v>392084</v>
      </c>
      <c r="Q6" s="8">
        <v>390415</v>
      </c>
      <c r="R6" s="8">
        <v>388863</v>
      </c>
      <c r="S6" s="8">
        <v>401856</v>
      </c>
      <c r="T6" s="8">
        <v>395208</v>
      </c>
      <c r="U6" s="8">
        <v>412979</v>
      </c>
      <c r="V6" s="8">
        <v>411142</v>
      </c>
      <c r="W6" s="8">
        <v>418813</v>
      </c>
      <c r="X6" s="6">
        <v>420632</v>
      </c>
      <c r="Y6" s="6">
        <v>421349</v>
      </c>
      <c r="Z6" s="6">
        <v>429974</v>
      </c>
      <c r="AA6" s="6">
        <v>434711</v>
      </c>
      <c r="AB6" s="6">
        <v>431610</v>
      </c>
      <c r="AC6" s="6">
        <v>437515</v>
      </c>
      <c r="AD6" s="6">
        <v>444016</v>
      </c>
      <c r="AE6" s="6">
        <v>449821</v>
      </c>
      <c r="AF6" s="6">
        <v>461397</v>
      </c>
      <c r="AG6" s="6">
        <v>454827</v>
      </c>
      <c r="AH6" s="6">
        <v>457047</v>
      </c>
      <c r="AI6" s="6">
        <v>465999</v>
      </c>
      <c r="AJ6" s="6">
        <v>476694</v>
      </c>
      <c r="AK6" s="6">
        <v>478549</v>
      </c>
      <c r="AL6" s="6">
        <v>486074</v>
      </c>
      <c r="AM6" s="6">
        <v>488515</v>
      </c>
      <c r="AN6" s="6">
        <v>491644</v>
      </c>
      <c r="AO6" s="6">
        <v>489738</v>
      </c>
      <c r="AP6" s="6">
        <v>493595</v>
      </c>
      <c r="AQ6" s="6">
        <v>505501</v>
      </c>
      <c r="AR6" s="6">
        <v>509277</v>
      </c>
      <c r="AS6" s="6">
        <v>511906</v>
      </c>
      <c r="AT6" s="6">
        <v>520420</v>
      </c>
      <c r="AU6" s="6">
        <v>518364</v>
      </c>
      <c r="AV6" s="6">
        <v>529552</v>
      </c>
      <c r="AW6" s="6">
        <v>533660</v>
      </c>
      <c r="AX6" s="6">
        <v>533913</v>
      </c>
      <c r="AY6" s="6">
        <v>542599</v>
      </c>
    </row>
    <row r="7" spans="1:51" ht="18" customHeight="1" x14ac:dyDescent="0.15">
      <c r="A7" s="27" t="s">
        <v>5</v>
      </c>
      <c r="B7" s="8">
        <v>323326</v>
      </c>
      <c r="C7" s="8">
        <v>325666</v>
      </c>
      <c r="D7" s="8">
        <v>334159</v>
      </c>
      <c r="E7" s="8">
        <v>337638</v>
      </c>
      <c r="F7" s="8">
        <v>341604</v>
      </c>
      <c r="G7" s="8">
        <v>342296</v>
      </c>
      <c r="H7" s="8">
        <v>348548</v>
      </c>
      <c r="I7" s="8">
        <v>353720</v>
      </c>
      <c r="J7" s="8">
        <v>357625</v>
      </c>
      <c r="K7" s="8">
        <v>360341</v>
      </c>
      <c r="L7" s="8">
        <v>369276</v>
      </c>
      <c r="M7" s="8">
        <v>368262</v>
      </c>
      <c r="N7" s="8">
        <v>371000</v>
      </c>
      <c r="O7" s="8">
        <v>381276</v>
      </c>
      <c r="P7" s="8">
        <v>386909</v>
      </c>
      <c r="Q7" s="8">
        <v>389840</v>
      </c>
      <c r="R7" s="8">
        <v>389271</v>
      </c>
      <c r="S7" s="8">
        <v>399304</v>
      </c>
      <c r="T7" s="8">
        <v>398845</v>
      </c>
      <c r="U7" s="8">
        <v>410610</v>
      </c>
      <c r="V7" s="8">
        <v>409948</v>
      </c>
      <c r="W7" s="8">
        <v>414533</v>
      </c>
      <c r="X7" s="6">
        <v>417672</v>
      </c>
      <c r="Y7" s="6">
        <v>420279</v>
      </c>
      <c r="Z7" s="6">
        <v>422521</v>
      </c>
      <c r="AA7" s="6">
        <v>428049</v>
      </c>
      <c r="AB7" s="6">
        <v>436588</v>
      </c>
      <c r="AC7" s="6">
        <v>437964</v>
      </c>
      <c r="AD7" s="6">
        <v>442627</v>
      </c>
      <c r="AE7" s="6">
        <v>448206</v>
      </c>
      <c r="AF7" s="6">
        <v>452548</v>
      </c>
      <c r="AG7" s="6">
        <v>462847</v>
      </c>
      <c r="AH7" s="6">
        <v>463816</v>
      </c>
      <c r="AI7" s="6">
        <v>464640</v>
      </c>
      <c r="AJ7" s="6">
        <v>478269</v>
      </c>
      <c r="AK7" s="6">
        <v>478909</v>
      </c>
      <c r="AL7" s="6">
        <v>481001</v>
      </c>
      <c r="AM7" s="6">
        <v>477839</v>
      </c>
      <c r="AN7" s="6">
        <v>489181</v>
      </c>
      <c r="AO7" s="6">
        <v>492624</v>
      </c>
      <c r="AP7" s="6">
        <v>502595</v>
      </c>
      <c r="AQ7" s="6">
        <v>501665</v>
      </c>
      <c r="AR7" s="6">
        <v>506119</v>
      </c>
      <c r="AS7" s="6">
        <v>514135</v>
      </c>
      <c r="AT7" s="6">
        <v>511128</v>
      </c>
      <c r="AU7" s="6">
        <v>517130</v>
      </c>
      <c r="AV7" s="6">
        <v>525059</v>
      </c>
      <c r="AW7" s="6">
        <v>529746</v>
      </c>
      <c r="AX7" s="6">
        <v>533557</v>
      </c>
      <c r="AY7" s="6">
        <v>533106</v>
      </c>
    </row>
    <row r="8" spans="1:51" ht="18" customHeight="1" x14ac:dyDescent="0.15">
      <c r="A8" s="27" t="s">
        <v>8</v>
      </c>
      <c r="B8" s="8">
        <v>332501</v>
      </c>
      <c r="C8" s="8">
        <v>341532</v>
      </c>
      <c r="D8" s="8">
        <v>337444</v>
      </c>
      <c r="E8" s="8">
        <v>346938</v>
      </c>
      <c r="F8" s="8">
        <v>348718</v>
      </c>
      <c r="G8" s="8">
        <v>350138</v>
      </c>
      <c r="H8" s="8">
        <v>356921</v>
      </c>
      <c r="I8" s="8">
        <v>358385</v>
      </c>
      <c r="J8" s="8">
        <v>365697</v>
      </c>
      <c r="K8" s="8">
        <v>373744</v>
      </c>
      <c r="L8" s="8">
        <v>376570</v>
      </c>
      <c r="M8" s="8">
        <v>378541</v>
      </c>
      <c r="N8" s="8">
        <v>386830</v>
      </c>
      <c r="O8" s="8">
        <v>386409</v>
      </c>
      <c r="P8" s="8">
        <v>394018</v>
      </c>
      <c r="Q8" s="8">
        <v>391854</v>
      </c>
      <c r="R8" s="8">
        <v>399655</v>
      </c>
      <c r="S8" s="8">
        <v>409093</v>
      </c>
      <c r="T8" s="8">
        <v>417485</v>
      </c>
      <c r="U8" s="8">
        <v>417589</v>
      </c>
      <c r="V8" s="8">
        <v>415299</v>
      </c>
      <c r="W8" s="8">
        <v>428890</v>
      </c>
      <c r="X8" s="6">
        <v>433109</v>
      </c>
      <c r="Y8" s="6">
        <v>433994</v>
      </c>
      <c r="Z8" s="6">
        <v>436004</v>
      </c>
      <c r="AA8" s="6">
        <v>441488</v>
      </c>
      <c r="AB8" s="6">
        <v>443251</v>
      </c>
      <c r="AC8" s="6">
        <v>449243</v>
      </c>
      <c r="AD8" s="6">
        <v>453624</v>
      </c>
      <c r="AE8" s="6">
        <v>454200</v>
      </c>
      <c r="AF8" s="6">
        <v>463338</v>
      </c>
      <c r="AG8" s="6">
        <v>465809</v>
      </c>
      <c r="AH8" s="6">
        <v>470200</v>
      </c>
      <c r="AI8" s="6">
        <v>473351</v>
      </c>
      <c r="AJ8" s="6">
        <v>481267</v>
      </c>
      <c r="AK8" s="6">
        <v>487069</v>
      </c>
      <c r="AL8" s="6">
        <v>489048</v>
      </c>
      <c r="AM8" s="6">
        <v>501271</v>
      </c>
      <c r="AN8" s="6">
        <v>503320</v>
      </c>
      <c r="AO8" s="6">
        <v>500517</v>
      </c>
      <c r="AP8" s="6">
        <v>513111</v>
      </c>
      <c r="AQ8" s="6">
        <v>519000</v>
      </c>
      <c r="AR8" s="6">
        <v>511163</v>
      </c>
      <c r="AS8" s="6">
        <v>517705</v>
      </c>
      <c r="AT8" s="6">
        <v>527552</v>
      </c>
      <c r="AU8" s="6">
        <v>527702</v>
      </c>
      <c r="AV8" s="6">
        <v>529478</v>
      </c>
      <c r="AW8" s="6">
        <v>544240</v>
      </c>
      <c r="AX8" s="6">
        <v>544371</v>
      </c>
      <c r="AY8" s="6">
        <v>552054</v>
      </c>
    </row>
    <row r="9" spans="1:51" ht="18" customHeight="1" x14ac:dyDescent="0.15">
      <c r="A9" s="27" t="s">
        <v>8</v>
      </c>
      <c r="B9" s="8">
        <v>328111</v>
      </c>
      <c r="C9" s="8">
        <v>333566</v>
      </c>
      <c r="D9" s="8">
        <v>333632</v>
      </c>
      <c r="E9" s="8">
        <v>345814</v>
      </c>
      <c r="F9" s="8">
        <v>348138</v>
      </c>
      <c r="G9" s="8">
        <v>349747</v>
      </c>
      <c r="H9" s="8">
        <v>346623</v>
      </c>
      <c r="I9" s="8">
        <v>362578</v>
      </c>
      <c r="J9" s="8">
        <v>362373</v>
      </c>
      <c r="K9" s="8">
        <v>371411</v>
      </c>
      <c r="L9" s="8">
        <v>378024</v>
      </c>
      <c r="M9" s="8">
        <v>376949</v>
      </c>
      <c r="N9" s="8">
        <v>388064</v>
      </c>
      <c r="O9" s="8">
        <v>387922</v>
      </c>
      <c r="P9" s="8">
        <v>388775</v>
      </c>
      <c r="Q9" s="8">
        <v>394137</v>
      </c>
      <c r="R9" s="8">
        <v>403096</v>
      </c>
      <c r="S9" s="8">
        <v>407710</v>
      </c>
      <c r="T9" s="8">
        <v>404847</v>
      </c>
      <c r="U9" s="8">
        <v>410469</v>
      </c>
      <c r="V9" s="8">
        <v>417751</v>
      </c>
      <c r="W9" s="8">
        <v>416674</v>
      </c>
      <c r="X9" s="6">
        <v>423546</v>
      </c>
      <c r="Y9" s="6">
        <v>428799</v>
      </c>
      <c r="Z9" s="6">
        <v>433321</v>
      </c>
      <c r="AA9" s="6">
        <v>437674</v>
      </c>
      <c r="AB9" s="6">
        <v>443411</v>
      </c>
      <c r="AC9" s="6">
        <v>453411</v>
      </c>
      <c r="AD9" s="6">
        <v>450609</v>
      </c>
      <c r="AE9" s="6">
        <v>455847</v>
      </c>
      <c r="AF9" s="6">
        <v>461955</v>
      </c>
      <c r="AG9" s="6">
        <v>458143</v>
      </c>
      <c r="AH9" s="6">
        <v>462007</v>
      </c>
      <c r="AI9" s="6">
        <v>478324</v>
      </c>
      <c r="AJ9" s="6">
        <v>480242</v>
      </c>
      <c r="AK9" s="6">
        <v>490229</v>
      </c>
      <c r="AL9" s="6">
        <v>490446</v>
      </c>
      <c r="AM9" s="6">
        <v>497919</v>
      </c>
      <c r="AN9" s="6">
        <v>501346</v>
      </c>
      <c r="AO9" s="6">
        <v>504215</v>
      </c>
      <c r="AP9" s="6">
        <v>505826</v>
      </c>
      <c r="AQ9" s="6">
        <v>510584</v>
      </c>
      <c r="AR9" s="6">
        <v>511527</v>
      </c>
      <c r="AS9" s="6">
        <v>520781</v>
      </c>
      <c r="AT9" s="6">
        <v>517989</v>
      </c>
      <c r="AU9" s="6">
        <v>529940</v>
      </c>
      <c r="AV9" s="6">
        <v>537202</v>
      </c>
      <c r="AW9" s="6">
        <v>539978</v>
      </c>
      <c r="AX9" s="6">
        <v>544659</v>
      </c>
      <c r="AY9" s="6">
        <v>547851</v>
      </c>
    </row>
    <row r="10" spans="1:51" ht="18" customHeight="1" x14ac:dyDescent="0.15">
      <c r="A10" s="27" t="s">
        <v>11</v>
      </c>
      <c r="B10" s="8">
        <v>304191</v>
      </c>
      <c r="C10" s="8">
        <v>305982</v>
      </c>
      <c r="D10" s="8">
        <v>307896</v>
      </c>
      <c r="E10" s="8">
        <v>304491</v>
      </c>
      <c r="F10" s="8">
        <v>306505</v>
      </c>
      <c r="G10" s="8">
        <v>310734</v>
      </c>
      <c r="H10" s="8">
        <v>310613</v>
      </c>
      <c r="I10" s="8">
        <v>308618</v>
      </c>
      <c r="J10" s="8">
        <v>311595</v>
      </c>
      <c r="K10" s="8">
        <v>313188</v>
      </c>
      <c r="L10" s="8">
        <v>313334</v>
      </c>
      <c r="M10" s="8">
        <v>317264</v>
      </c>
      <c r="N10" s="8">
        <v>314145</v>
      </c>
      <c r="O10" s="8">
        <v>318915</v>
      </c>
      <c r="P10" s="8">
        <v>318084</v>
      </c>
      <c r="Q10" s="8">
        <v>323870</v>
      </c>
      <c r="R10" s="8">
        <v>326781</v>
      </c>
      <c r="S10" s="8">
        <v>329289</v>
      </c>
      <c r="T10" s="8">
        <v>322947</v>
      </c>
      <c r="U10" s="8">
        <v>328194</v>
      </c>
      <c r="V10" s="8">
        <v>331697</v>
      </c>
      <c r="W10" s="8">
        <v>330242</v>
      </c>
      <c r="X10" s="6">
        <v>329542</v>
      </c>
      <c r="Y10" s="6">
        <v>334240</v>
      </c>
      <c r="Z10" s="6">
        <v>334822</v>
      </c>
      <c r="AA10" s="6">
        <v>334961</v>
      </c>
      <c r="AB10" s="6">
        <v>339333</v>
      </c>
      <c r="AC10" s="6">
        <v>334972</v>
      </c>
      <c r="AD10" s="6">
        <v>342098</v>
      </c>
      <c r="AE10" s="6">
        <v>344913</v>
      </c>
      <c r="AF10" s="6">
        <v>345225</v>
      </c>
      <c r="AG10" s="6">
        <v>345557</v>
      </c>
      <c r="AH10" s="6">
        <v>341875</v>
      </c>
      <c r="AI10" s="6">
        <v>346281</v>
      </c>
      <c r="AJ10" s="6">
        <v>350859</v>
      </c>
      <c r="AK10" s="6">
        <v>351895</v>
      </c>
      <c r="AL10" s="6">
        <v>353912</v>
      </c>
      <c r="AM10" s="6">
        <v>354314</v>
      </c>
      <c r="AN10" s="6">
        <v>358370</v>
      </c>
      <c r="AO10" s="6">
        <v>365049</v>
      </c>
      <c r="AP10" s="6">
        <v>361897</v>
      </c>
      <c r="AQ10" s="6">
        <v>357442</v>
      </c>
      <c r="AR10" s="6">
        <v>366861</v>
      </c>
      <c r="AS10" s="6">
        <v>362666</v>
      </c>
      <c r="AT10" s="6">
        <v>368781</v>
      </c>
      <c r="AU10" s="6">
        <v>377570</v>
      </c>
      <c r="AV10" s="6">
        <v>366523</v>
      </c>
      <c r="AW10" s="6">
        <v>367366</v>
      </c>
      <c r="AX10" s="6">
        <v>370838</v>
      </c>
      <c r="AY10" s="6">
        <v>370932</v>
      </c>
    </row>
    <row r="11" spans="1:51" ht="18" customHeight="1" x14ac:dyDescent="0.15">
      <c r="A11" s="27" t="s">
        <v>11</v>
      </c>
      <c r="B11" s="8">
        <v>305311</v>
      </c>
      <c r="C11" s="8">
        <v>303551</v>
      </c>
      <c r="D11" s="8">
        <v>308929</v>
      </c>
      <c r="E11" s="8">
        <v>312252</v>
      </c>
      <c r="F11" s="8">
        <v>303010</v>
      </c>
      <c r="G11" s="8">
        <v>308835</v>
      </c>
      <c r="H11" s="8">
        <v>312312</v>
      </c>
      <c r="I11" s="8">
        <v>313867</v>
      </c>
      <c r="J11" s="8">
        <v>313950</v>
      </c>
      <c r="K11" s="8">
        <v>311167</v>
      </c>
      <c r="L11" s="8">
        <v>313519</v>
      </c>
      <c r="M11" s="8">
        <v>318585</v>
      </c>
      <c r="N11" s="8">
        <v>317158</v>
      </c>
      <c r="O11" s="8">
        <v>317300</v>
      </c>
      <c r="P11" s="8">
        <v>322863</v>
      </c>
      <c r="Q11" s="8">
        <v>319867</v>
      </c>
      <c r="R11" s="8">
        <v>323576</v>
      </c>
      <c r="S11" s="8">
        <v>323634</v>
      </c>
      <c r="T11" s="8">
        <v>327492</v>
      </c>
      <c r="U11" s="8">
        <v>323871</v>
      </c>
      <c r="V11" s="8">
        <v>327105</v>
      </c>
      <c r="W11" s="8">
        <v>329419</v>
      </c>
      <c r="X11" s="6">
        <v>333996</v>
      </c>
      <c r="Y11" s="6">
        <v>333776</v>
      </c>
      <c r="Z11" s="6">
        <v>333986</v>
      </c>
      <c r="AA11" s="6">
        <v>329877</v>
      </c>
      <c r="AB11" s="6">
        <v>340169</v>
      </c>
      <c r="AC11" s="6">
        <v>349615</v>
      </c>
      <c r="AD11" s="6">
        <v>338551</v>
      </c>
      <c r="AE11" s="6">
        <v>332310</v>
      </c>
      <c r="AF11" s="6">
        <v>337867</v>
      </c>
      <c r="AG11" s="6">
        <v>342004</v>
      </c>
      <c r="AH11" s="6">
        <v>347962</v>
      </c>
      <c r="AI11" s="6">
        <v>352922</v>
      </c>
      <c r="AJ11" s="6">
        <v>352191</v>
      </c>
      <c r="AK11" s="6">
        <v>351286</v>
      </c>
      <c r="AL11" s="6">
        <v>352241</v>
      </c>
      <c r="AM11" s="6">
        <v>351461</v>
      </c>
      <c r="AN11" s="6">
        <v>356797</v>
      </c>
      <c r="AO11" s="6">
        <v>354181</v>
      </c>
      <c r="AP11" s="6">
        <v>355240</v>
      </c>
      <c r="AQ11" s="6">
        <v>365141</v>
      </c>
      <c r="AR11" s="6">
        <v>357421</v>
      </c>
      <c r="AS11" s="6">
        <v>366745</v>
      </c>
      <c r="AT11" s="6">
        <v>362718</v>
      </c>
      <c r="AU11" s="6">
        <v>365819</v>
      </c>
      <c r="AV11" s="6">
        <v>371742</v>
      </c>
      <c r="AW11" s="6">
        <v>372768</v>
      </c>
      <c r="AX11" s="6">
        <v>375710</v>
      </c>
      <c r="AY11" s="6">
        <v>379164</v>
      </c>
    </row>
    <row r="12" spans="1:51" ht="18" customHeight="1" x14ac:dyDescent="0.15">
      <c r="A12" s="27" t="s">
        <v>14</v>
      </c>
      <c r="B12" s="8">
        <v>363005</v>
      </c>
      <c r="C12" s="8">
        <v>376952</v>
      </c>
      <c r="D12" s="8">
        <v>386008</v>
      </c>
      <c r="E12" s="8">
        <v>391437</v>
      </c>
      <c r="F12" s="8">
        <v>398581</v>
      </c>
      <c r="G12" s="8">
        <v>403760</v>
      </c>
      <c r="H12" s="8">
        <v>414309</v>
      </c>
      <c r="I12" s="8">
        <v>414908</v>
      </c>
      <c r="J12" s="8">
        <v>427507</v>
      </c>
      <c r="K12" s="8">
        <v>431446</v>
      </c>
      <c r="L12" s="8">
        <v>439994</v>
      </c>
      <c r="M12" s="8">
        <v>453266</v>
      </c>
      <c r="N12" s="8">
        <v>459154</v>
      </c>
      <c r="O12" s="8">
        <v>468969</v>
      </c>
      <c r="P12" s="8">
        <v>472513</v>
      </c>
      <c r="Q12" s="8">
        <v>472854</v>
      </c>
      <c r="R12" s="8">
        <v>485841</v>
      </c>
      <c r="S12" s="8">
        <v>496241</v>
      </c>
      <c r="T12" s="8">
        <v>501818</v>
      </c>
      <c r="U12" s="8">
        <v>501039</v>
      </c>
      <c r="V12" s="8">
        <v>513278</v>
      </c>
      <c r="W12" s="8">
        <v>522475</v>
      </c>
      <c r="X12" s="6">
        <v>539639</v>
      </c>
      <c r="Y12" s="6">
        <v>542164</v>
      </c>
      <c r="Z12" s="6">
        <v>545531</v>
      </c>
      <c r="AA12" s="6">
        <v>554064</v>
      </c>
      <c r="AB12" s="6">
        <v>559666</v>
      </c>
      <c r="AC12" s="6">
        <v>559602</v>
      </c>
      <c r="AD12" s="6">
        <v>573685</v>
      </c>
      <c r="AE12" s="6">
        <v>588840</v>
      </c>
      <c r="AF12" s="6">
        <v>591933</v>
      </c>
      <c r="AG12" s="6">
        <v>597667</v>
      </c>
      <c r="AH12" s="6">
        <v>609255</v>
      </c>
      <c r="AI12" s="6">
        <v>621210</v>
      </c>
      <c r="AJ12" s="6">
        <v>621640</v>
      </c>
      <c r="AK12" s="6">
        <v>637904</v>
      </c>
      <c r="AL12" s="6">
        <v>637869</v>
      </c>
      <c r="AM12" s="6">
        <v>647430</v>
      </c>
      <c r="AN12" s="6">
        <v>655549</v>
      </c>
      <c r="AO12" s="6">
        <v>665861</v>
      </c>
      <c r="AP12" s="6">
        <v>665221</v>
      </c>
      <c r="AQ12" s="6">
        <v>676543</v>
      </c>
      <c r="AR12" s="6">
        <v>687172</v>
      </c>
      <c r="AS12" s="6">
        <v>694005</v>
      </c>
      <c r="AT12" s="6">
        <v>703363</v>
      </c>
      <c r="AU12" s="6">
        <v>707775</v>
      </c>
      <c r="AV12" s="6">
        <v>714490</v>
      </c>
      <c r="AW12" s="6">
        <v>726548</v>
      </c>
      <c r="AX12" s="6">
        <v>737557</v>
      </c>
      <c r="AY12" s="6">
        <v>740704</v>
      </c>
    </row>
    <row r="13" spans="1:51" ht="18" customHeight="1" x14ac:dyDescent="0.15">
      <c r="A13" s="27" t="s">
        <v>14</v>
      </c>
      <c r="B13" s="8">
        <v>357553</v>
      </c>
      <c r="C13" s="8">
        <v>358812</v>
      </c>
      <c r="D13" s="8">
        <v>369843</v>
      </c>
      <c r="E13" s="8">
        <v>386149</v>
      </c>
      <c r="F13" s="8">
        <v>387333</v>
      </c>
      <c r="G13" s="8">
        <v>389594</v>
      </c>
      <c r="H13" s="8">
        <v>409392</v>
      </c>
      <c r="I13" s="8">
        <v>400369</v>
      </c>
      <c r="J13" s="8">
        <v>415752</v>
      </c>
      <c r="K13" s="8">
        <v>432139</v>
      </c>
      <c r="L13" s="8">
        <v>425826</v>
      </c>
      <c r="M13" s="8">
        <v>436174</v>
      </c>
      <c r="N13" s="8">
        <v>445628</v>
      </c>
      <c r="O13" s="8">
        <v>450744</v>
      </c>
      <c r="P13" s="8">
        <v>464750</v>
      </c>
      <c r="Q13" s="8">
        <v>468603</v>
      </c>
      <c r="R13" s="8">
        <v>476382</v>
      </c>
      <c r="S13" s="8">
        <v>482965</v>
      </c>
      <c r="T13" s="8">
        <v>492433</v>
      </c>
      <c r="U13" s="8">
        <v>499157</v>
      </c>
      <c r="V13" s="8">
        <v>508627</v>
      </c>
      <c r="W13" s="8">
        <v>513999</v>
      </c>
      <c r="X13" s="6">
        <v>521550</v>
      </c>
      <c r="Y13" s="6">
        <v>523881</v>
      </c>
      <c r="Z13" s="6">
        <v>536101</v>
      </c>
      <c r="AA13" s="6">
        <v>546375</v>
      </c>
      <c r="AB13" s="6">
        <v>543263</v>
      </c>
      <c r="AC13" s="6">
        <v>554820</v>
      </c>
      <c r="AD13" s="6">
        <v>566498</v>
      </c>
      <c r="AE13" s="6">
        <v>576601</v>
      </c>
      <c r="AF13" s="6">
        <v>587022</v>
      </c>
      <c r="AG13" s="6">
        <v>587895</v>
      </c>
      <c r="AH13" s="6">
        <v>596492</v>
      </c>
      <c r="AI13" s="6">
        <v>602565</v>
      </c>
      <c r="AJ13" s="6">
        <v>612199</v>
      </c>
      <c r="AK13" s="6">
        <v>624412</v>
      </c>
      <c r="AL13" s="6">
        <v>630176</v>
      </c>
      <c r="AM13" s="6">
        <v>637486</v>
      </c>
      <c r="AN13" s="6">
        <v>640990</v>
      </c>
      <c r="AO13" s="6">
        <v>650181</v>
      </c>
      <c r="AP13" s="6">
        <v>663967</v>
      </c>
      <c r="AQ13" s="6">
        <v>668205</v>
      </c>
      <c r="AR13" s="6">
        <v>671524</v>
      </c>
      <c r="AS13" s="6">
        <v>676971</v>
      </c>
      <c r="AT13" s="6">
        <v>691830</v>
      </c>
      <c r="AU13" s="6">
        <v>698080</v>
      </c>
      <c r="AV13" s="6">
        <v>704128</v>
      </c>
      <c r="AW13" s="6">
        <v>708975</v>
      </c>
      <c r="AX13" s="6">
        <v>715605</v>
      </c>
      <c r="AY13" s="6">
        <v>726935</v>
      </c>
    </row>
    <row r="14" spans="1:51" ht="18" customHeight="1" x14ac:dyDescent="0.15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51" s="20" customFormat="1" ht="18" customHeight="1" x14ac:dyDescent="0.15">
      <c r="A15" s="20" t="s">
        <v>34</v>
      </c>
      <c r="B15" s="20">
        <v>0</v>
      </c>
      <c r="C15" s="20">
        <v>1</v>
      </c>
      <c r="D15" s="20">
        <v>2</v>
      </c>
      <c r="E15" s="20">
        <v>3</v>
      </c>
      <c r="F15" s="20">
        <v>4</v>
      </c>
      <c r="G15" s="20">
        <v>5</v>
      </c>
      <c r="H15" s="20">
        <v>6</v>
      </c>
      <c r="I15" s="20">
        <v>7</v>
      </c>
      <c r="J15" s="20">
        <v>8</v>
      </c>
      <c r="K15" s="20">
        <v>9</v>
      </c>
      <c r="L15" s="20">
        <v>10</v>
      </c>
      <c r="M15" s="20">
        <v>11</v>
      </c>
      <c r="N15" s="20">
        <v>12</v>
      </c>
      <c r="O15" s="20">
        <v>13</v>
      </c>
      <c r="P15" s="20">
        <v>14</v>
      </c>
      <c r="Q15" s="20">
        <v>15</v>
      </c>
      <c r="R15" s="20">
        <v>16</v>
      </c>
      <c r="S15" s="20">
        <v>17</v>
      </c>
      <c r="T15" s="20">
        <v>18</v>
      </c>
      <c r="U15" s="20">
        <v>19</v>
      </c>
      <c r="V15" s="20">
        <v>20</v>
      </c>
      <c r="W15" s="20">
        <v>21</v>
      </c>
      <c r="X15" s="20">
        <v>22</v>
      </c>
      <c r="Y15" s="20">
        <v>23</v>
      </c>
      <c r="Z15" s="20">
        <v>24</v>
      </c>
      <c r="AA15" s="20">
        <v>25</v>
      </c>
      <c r="AB15" s="20">
        <v>26</v>
      </c>
      <c r="AC15" s="20">
        <v>27</v>
      </c>
      <c r="AD15" s="20">
        <v>28</v>
      </c>
      <c r="AE15" s="20">
        <v>29</v>
      </c>
      <c r="AF15" s="20">
        <v>30</v>
      </c>
      <c r="AG15" s="20">
        <v>31</v>
      </c>
      <c r="AH15" s="20">
        <v>32</v>
      </c>
      <c r="AI15" s="20">
        <v>33</v>
      </c>
      <c r="AJ15" s="20">
        <v>34</v>
      </c>
      <c r="AK15" s="20">
        <v>35</v>
      </c>
      <c r="AL15" s="20">
        <v>36</v>
      </c>
      <c r="AM15" s="20">
        <v>37</v>
      </c>
      <c r="AN15" s="20">
        <v>38</v>
      </c>
      <c r="AO15" s="20">
        <v>39</v>
      </c>
      <c r="AP15" s="20">
        <v>40</v>
      </c>
      <c r="AQ15" s="20">
        <v>41</v>
      </c>
      <c r="AR15" s="20">
        <v>42</v>
      </c>
      <c r="AS15" s="20">
        <v>43</v>
      </c>
      <c r="AT15" s="20">
        <v>44</v>
      </c>
      <c r="AU15" s="20">
        <v>45</v>
      </c>
      <c r="AV15" s="20">
        <v>46</v>
      </c>
      <c r="AW15" s="20">
        <v>47</v>
      </c>
      <c r="AX15" s="20">
        <v>48</v>
      </c>
      <c r="AY15" s="20">
        <v>49</v>
      </c>
    </row>
    <row r="16" spans="1:51" s="34" customFormat="1" ht="18" customHeight="1" x14ac:dyDescent="0.15">
      <c r="A16" s="38" t="s">
        <v>5</v>
      </c>
      <c r="B16" s="34">
        <f t="shared" ref="B16:AG16" si="2">B6/10000</f>
        <v>33.105899999999998</v>
      </c>
      <c r="C16" s="34">
        <f t="shared" si="2"/>
        <v>33.215000000000003</v>
      </c>
      <c r="D16" s="34">
        <f t="shared" si="2"/>
        <v>33.511299999999999</v>
      </c>
      <c r="E16" s="34">
        <f t="shared" si="2"/>
        <v>33.8703</v>
      </c>
      <c r="F16" s="34">
        <f t="shared" si="2"/>
        <v>34.407299999999999</v>
      </c>
      <c r="G16" s="34">
        <f t="shared" si="2"/>
        <v>35.3538</v>
      </c>
      <c r="H16" s="34">
        <f t="shared" si="2"/>
        <v>35.1843</v>
      </c>
      <c r="I16" s="34">
        <f t="shared" si="2"/>
        <v>35.463200000000001</v>
      </c>
      <c r="J16" s="34">
        <f t="shared" si="2"/>
        <v>35.960299999999997</v>
      </c>
      <c r="K16" s="34">
        <f t="shared" si="2"/>
        <v>36.899500000000003</v>
      </c>
      <c r="L16" s="34">
        <f t="shared" si="2"/>
        <v>36.774900000000002</v>
      </c>
      <c r="M16" s="34">
        <f t="shared" si="2"/>
        <v>36.965000000000003</v>
      </c>
      <c r="N16" s="34">
        <f t="shared" si="2"/>
        <v>37.550199999999997</v>
      </c>
      <c r="O16" s="34">
        <f t="shared" si="2"/>
        <v>38.401000000000003</v>
      </c>
      <c r="P16" s="34">
        <f t="shared" si="2"/>
        <v>39.208399999999997</v>
      </c>
      <c r="Q16" s="34">
        <f t="shared" si="2"/>
        <v>39.041499999999999</v>
      </c>
      <c r="R16" s="34">
        <f t="shared" si="2"/>
        <v>38.886299999999999</v>
      </c>
      <c r="S16" s="34">
        <f t="shared" si="2"/>
        <v>40.185600000000001</v>
      </c>
      <c r="T16" s="34">
        <f t="shared" si="2"/>
        <v>39.520800000000001</v>
      </c>
      <c r="U16" s="34">
        <f t="shared" si="2"/>
        <v>41.297899999999998</v>
      </c>
      <c r="V16" s="34">
        <f t="shared" si="2"/>
        <v>41.114199999999997</v>
      </c>
      <c r="W16" s="34">
        <f t="shared" si="2"/>
        <v>41.881300000000003</v>
      </c>
      <c r="X16" s="34">
        <f t="shared" si="2"/>
        <v>42.063200000000002</v>
      </c>
      <c r="Y16" s="34">
        <f t="shared" si="2"/>
        <v>42.134900000000002</v>
      </c>
      <c r="Z16" s="34">
        <f t="shared" si="2"/>
        <v>42.997399999999999</v>
      </c>
      <c r="AA16" s="34">
        <f t="shared" si="2"/>
        <v>43.4711</v>
      </c>
      <c r="AB16" s="34">
        <f t="shared" si="2"/>
        <v>43.161000000000001</v>
      </c>
      <c r="AC16" s="34">
        <f t="shared" si="2"/>
        <v>43.7515</v>
      </c>
      <c r="AD16" s="34">
        <f t="shared" si="2"/>
        <v>44.401600000000002</v>
      </c>
      <c r="AE16" s="34">
        <f t="shared" si="2"/>
        <v>44.982100000000003</v>
      </c>
      <c r="AF16" s="34">
        <f t="shared" si="2"/>
        <v>46.139699999999998</v>
      </c>
      <c r="AG16" s="34">
        <f t="shared" si="2"/>
        <v>45.482700000000001</v>
      </c>
      <c r="AH16" s="34">
        <f t="shared" ref="AH16:AY16" si="3">AH6/10000</f>
        <v>45.704700000000003</v>
      </c>
      <c r="AI16" s="34">
        <f t="shared" si="3"/>
        <v>46.599899999999998</v>
      </c>
      <c r="AJ16" s="34">
        <f t="shared" si="3"/>
        <v>47.669400000000003</v>
      </c>
      <c r="AK16" s="34">
        <f t="shared" si="3"/>
        <v>47.854900000000001</v>
      </c>
      <c r="AL16" s="34">
        <f t="shared" si="3"/>
        <v>48.607399999999998</v>
      </c>
      <c r="AM16" s="34">
        <f t="shared" si="3"/>
        <v>48.851500000000001</v>
      </c>
      <c r="AN16" s="34">
        <f t="shared" si="3"/>
        <v>49.164400000000001</v>
      </c>
      <c r="AO16" s="34">
        <f t="shared" si="3"/>
        <v>48.973799999999997</v>
      </c>
      <c r="AP16" s="34">
        <f t="shared" si="3"/>
        <v>49.359499999999997</v>
      </c>
      <c r="AQ16" s="34">
        <f t="shared" si="3"/>
        <v>50.5501</v>
      </c>
      <c r="AR16" s="34">
        <f t="shared" si="3"/>
        <v>50.927700000000002</v>
      </c>
      <c r="AS16" s="34">
        <f t="shared" si="3"/>
        <v>51.190600000000003</v>
      </c>
      <c r="AT16" s="34">
        <f t="shared" si="3"/>
        <v>52.042000000000002</v>
      </c>
      <c r="AU16" s="34">
        <f t="shared" si="3"/>
        <v>51.836399999999998</v>
      </c>
      <c r="AV16" s="34">
        <f t="shared" si="3"/>
        <v>52.955199999999998</v>
      </c>
      <c r="AW16" s="34">
        <f t="shared" si="3"/>
        <v>53.366</v>
      </c>
      <c r="AX16" s="34">
        <f t="shared" si="3"/>
        <v>53.391300000000001</v>
      </c>
      <c r="AY16" s="34">
        <f t="shared" si="3"/>
        <v>54.259900000000002</v>
      </c>
    </row>
    <row r="17" spans="1:51" s="34" customFormat="1" ht="18" customHeight="1" x14ac:dyDescent="0.15">
      <c r="A17" s="38" t="s">
        <v>5</v>
      </c>
      <c r="B17" s="34">
        <f t="shared" ref="B17:AG17" si="4">B7/10000</f>
        <v>32.332599999999999</v>
      </c>
      <c r="C17" s="34">
        <f t="shared" si="4"/>
        <v>32.566600000000001</v>
      </c>
      <c r="D17" s="34">
        <f t="shared" si="4"/>
        <v>33.415900000000001</v>
      </c>
      <c r="E17" s="34">
        <f t="shared" si="4"/>
        <v>33.763800000000003</v>
      </c>
      <c r="F17" s="34">
        <f t="shared" si="4"/>
        <v>34.160400000000003</v>
      </c>
      <c r="G17" s="34">
        <f t="shared" si="4"/>
        <v>34.229599999999998</v>
      </c>
      <c r="H17" s="34">
        <f t="shared" si="4"/>
        <v>34.854799999999997</v>
      </c>
      <c r="I17" s="34">
        <f t="shared" si="4"/>
        <v>35.372</v>
      </c>
      <c r="J17" s="34">
        <f t="shared" si="4"/>
        <v>35.762500000000003</v>
      </c>
      <c r="K17" s="34">
        <f t="shared" si="4"/>
        <v>36.034100000000002</v>
      </c>
      <c r="L17" s="34">
        <f t="shared" si="4"/>
        <v>36.927599999999998</v>
      </c>
      <c r="M17" s="34">
        <f t="shared" si="4"/>
        <v>36.8262</v>
      </c>
      <c r="N17" s="34">
        <f t="shared" si="4"/>
        <v>37.1</v>
      </c>
      <c r="O17" s="34">
        <f t="shared" si="4"/>
        <v>38.127600000000001</v>
      </c>
      <c r="P17" s="34">
        <f t="shared" si="4"/>
        <v>38.690899999999999</v>
      </c>
      <c r="Q17" s="34">
        <f t="shared" si="4"/>
        <v>38.984000000000002</v>
      </c>
      <c r="R17" s="34">
        <f t="shared" si="4"/>
        <v>38.927100000000003</v>
      </c>
      <c r="S17" s="34">
        <f t="shared" si="4"/>
        <v>39.930399999999999</v>
      </c>
      <c r="T17" s="34">
        <f t="shared" si="4"/>
        <v>39.884500000000003</v>
      </c>
      <c r="U17" s="34">
        <f t="shared" si="4"/>
        <v>41.061</v>
      </c>
      <c r="V17" s="34">
        <f t="shared" si="4"/>
        <v>40.994799999999998</v>
      </c>
      <c r="W17" s="34">
        <f t="shared" si="4"/>
        <v>41.453299999999999</v>
      </c>
      <c r="X17" s="34">
        <f t="shared" si="4"/>
        <v>41.767200000000003</v>
      </c>
      <c r="Y17" s="34">
        <f t="shared" si="4"/>
        <v>42.027900000000002</v>
      </c>
      <c r="Z17" s="34">
        <f t="shared" si="4"/>
        <v>42.252099999999999</v>
      </c>
      <c r="AA17" s="34">
        <f t="shared" si="4"/>
        <v>42.804900000000004</v>
      </c>
      <c r="AB17" s="34">
        <f t="shared" si="4"/>
        <v>43.658799999999999</v>
      </c>
      <c r="AC17" s="34">
        <f t="shared" si="4"/>
        <v>43.796399999999998</v>
      </c>
      <c r="AD17" s="34">
        <f t="shared" si="4"/>
        <v>44.262700000000002</v>
      </c>
      <c r="AE17" s="34">
        <f t="shared" si="4"/>
        <v>44.820599999999999</v>
      </c>
      <c r="AF17" s="34">
        <f t="shared" si="4"/>
        <v>45.254800000000003</v>
      </c>
      <c r="AG17" s="34">
        <f t="shared" si="4"/>
        <v>46.284700000000001</v>
      </c>
      <c r="AH17" s="34">
        <f t="shared" ref="AH17:AY17" si="5">AH7/10000</f>
        <v>46.381599999999999</v>
      </c>
      <c r="AI17" s="34">
        <f t="shared" si="5"/>
        <v>46.463999999999999</v>
      </c>
      <c r="AJ17" s="34">
        <f t="shared" si="5"/>
        <v>47.826900000000002</v>
      </c>
      <c r="AK17" s="34">
        <f t="shared" si="5"/>
        <v>47.890900000000002</v>
      </c>
      <c r="AL17" s="34">
        <f t="shared" si="5"/>
        <v>48.100099999999998</v>
      </c>
      <c r="AM17" s="34">
        <f t="shared" si="5"/>
        <v>47.783900000000003</v>
      </c>
      <c r="AN17" s="34">
        <f t="shared" si="5"/>
        <v>48.918100000000003</v>
      </c>
      <c r="AO17" s="34">
        <f t="shared" si="5"/>
        <v>49.2624</v>
      </c>
      <c r="AP17" s="34">
        <f t="shared" si="5"/>
        <v>50.259500000000003</v>
      </c>
      <c r="AQ17" s="34">
        <f t="shared" si="5"/>
        <v>50.166499999999999</v>
      </c>
      <c r="AR17" s="34">
        <f t="shared" si="5"/>
        <v>50.611899999999999</v>
      </c>
      <c r="AS17" s="34">
        <f t="shared" si="5"/>
        <v>51.413499999999999</v>
      </c>
      <c r="AT17" s="34">
        <f t="shared" si="5"/>
        <v>51.1128</v>
      </c>
      <c r="AU17" s="34">
        <f t="shared" si="5"/>
        <v>51.713000000000001</v>
      </c>
      <c r="AV17" s="34">
        <f t="shared" si="5"/>
        <v>52.505899999999997</v>
      </c>
      <c r="AW17" s="34">
        <f t="shared" si="5"/>
        <v>52.974600000000002</v>
      </c>
      <c r="AX17" s="34">
        <f t="shared" si="5"/>
        <v>53.355699999999999</v>
      </c>
      <c r="AY17" s="34">
        <f t="shared" si="5"/>
        <v>53.310600000000001</v>
      </c>
    </row>
    <row r="18" spans="1:51" s="34" customFormat="1" ht="18" customHeight="1" x14ac:dyDescent="0.15">
      <c r="A18" s="38" t="s">
        <v>8</v>
      </c>
      <c r="B18" s="34">
        <f t="shared" ref="B18:AG18" si="6">B8/10000</f>
        <v>33.250100000000003</v>
      </c>
      <c r="C18" s="34">
        <f t="shared" si="6"/>
        <v>34.153199999999998</v>
      </c>
      <c r="D18" s="34">
        <f t="shared" si="6"/>
        <v>33.744399999999999</v>
      </c>
      <c r="E18" s="34">
        <f t="shared" si="6"/>
        <v>34.693800000000003</v>
      </c>
      <c r="F18" s="34">
        <f t="shared" si="6"/>
        <v>34.8718</v>
      </c>
      <c r="G18" s="34">
        <f t="shared" si="6"/>
        <v>35.013800000000003</v>
      </c>
      <c r="H18" s="34">
        <f t="shared" si="6"/>
        <v>35.692100000000003</v>
      </c>
      <c r="I18" s="34">
        <f t="shared" si="6"/>
        <v>35.838500000000003</v>
      </c>
      <c r="J18" s="34">
        <f t="shared" si="6"/>
        <v>36.569699999999997</v>
      </c>
      <c r="K18" s="34">
        <f t="shared" si="6"/>
        <v>37.374400000000001</v>
      </c>
      <c r="L18" s="34">
        <f t="shared" si="6"/>
        <v>37.656999999999996</v>
      </c>
      <c r="M18" s="34">
        <f t="shared" si="6"/>
        <v>37.854100000000003</v>
      </c>
      <c r="N18" s="34">
        <f t="shared" si="6"/>
        <v>38.683</v>
      </c>
      <c r="O18" s="34">
        <f t="shared" si="6"/>
        <v>38.640900000000002</v>
      </c>
      <c r="P18" s="34">
        <f t="shared" si="6"/>
        <v>39.401800000000001</v>
      </c>
      <c r="Q18" s="34">
        <f t="shared" si="6"/>
        <v>39.185400000000001</v>
      </c>
      <c r="R18" s="34">
        <f t="shared" si="6"/>
        <v>39.965499999999999</v>
      </c>
      <c r="S18" s="34">
        <f t="shared" si="6"/>
        <v>40.909300000000002</v>
      </c>
      <c r="T18" s="34">
        <f t="shared" si="6"/>
        <v>41.7485</v>
      </c>
      <c r="U18" s="34">
        <f t="shared" si="6"/>
        <v>41.758899999999997</v>
      </c>
      <c r="V18" s="34">
        <f t="shared" si="6"/>
        <v>41.529899999999998</v>
      </c>
      <c r="W18" s="34">
        <f t="shared" si="6"/>
        <v>42.889000000000003</v>
      </c>
      <c r="X18" s="34">
        <f t="shared" si="6"/>
        <v>43.310899999999997</v>
      </c>
      <c r="Y18" s="34">
        <f t="shared" si="6"/>
        <v>43.3994</v>
      </c>
      <c r="Z18" s="34">
        <f t="shared" si="6"/>
        <v>43.6004</v>
      </c>
      <c r="AA18" s="34">
        <f t="shared" si="6"/>
        <v>44.148800000000001</v>
      </c>
      <c r="AB18" s="34">
        <f t="shared" si="6"/>
        <v>44.325099999999999</v>
      </c>
      <c r="AC18" s="34">
        <f t="shared" si="6"/>
        <v>44.924300000000002</v>
      </c>
      <c r="AD18" s="34">
        <f t="shared" si="6"/>
        <v>45.362400000000001</v>
      </c>
      <c r="AE18" s="34">
        <f t="shared" si="6"/>
        <v>45.42</v>
      </c>
      <c r="AF18" s="34">
        <f t="shared" si="6"/>
        <v>46.333799999999997</v>
      </c>
      <c r="AG18" s="34">
        <f t="shared" si="6"/>
        <v>46.5809</v>
      </c>
      <c r="AH18" s="34">
        <f t="shared" ref="AH18:AY18" si="7">AH8/10000</f>
        <v>47.02</v>
      </c>
      <c r="AI18" s="34">
        <f t="shared" si="7"/>
        <v>47.335099999999997</v>
      </c>
      <c r="AJ18" s="34">
        <f t="shared" si="7"/>
        <v>48.1267</v>
      </c>
      <c r="AK18" s="34">
        <f t="shared" si="7"/>
        <v>48.706899999999997</v>
      </c>
      <c r="AL18" s="34">
        <f t="shared" si="7"/>
        <v>48.904800000000002</v>
      </c>
      <c r="AM18" s="34">
        <f t="shared" si="7"/>
        <v>50.127099999999999</v>
      </c>
      <c r="AN18" s="34">
        <f t="shared" si="7"/>
        <v>50.332000000000001</v>
      </c>
      <c r="AO18" s="34">
        <f t="shared" si="7"/>
        <v>50.051699999999997</v>
      </c>
      <c r="AP18" s="34">
        <f t="shared" si="7"/>
        <v>51.311100000000003</v>
      </c>
      <c r="AQ18" s="34">
        <f t="shared" si="7"/>
        <v>51.9</v>
      </c>
      <c r="AR18" s="34">
        <f t="shared" si="7"/>
        <v>51.116300000000003</v>
      </c>
      <c r="AS18" s="34">
        <f t="shared" si="7"/>
        <v>51.770499999999998</v>
      </c>
      <c r="AT18" s="34">
        <f t="shared" si="7"/>
        <v>52.755200000000002</v>
      </c>
      <c r="AU18" s="34">
        <f t="shared" si="7"/>
        <v>52.770200000000003</v>
      </c>
      <c r="AV18" s="34">
        <f t="shared" si="7"/>
        <v>52.947800000000001</v>
      </c>
      <c r="AW18" s="34">
        <f t="shared" si="7"/>
        <v>54.423999999999999</v>
      </c>
      <c r="AX18" s="34">
        <f t="shared" si="7"/>
        <v>54.437100000000001</v>
      </c>
      <c r="AY18" s="34">
        <f t="shared" si="7"/>
        <v>55.205399999999997</v>
      </c>
    </row>
    <row r="19" spans="1:51" s="34" customFormat="1" ht="18" customHeight="1" x14ac:dyDescent="0.15">
      <c r="A19" s="38" t="s">
        <v>8</v>
      </c>
      <c r="B19" s="34">
        <f t="shared" ref="B19:AG19" si="8">B9/10000</f>
        <v>32.811100000000003</v>
      </c>
      <c r="C19" s="34">
        <f t="shared" si="8"/>
        <v>33.3566</v>
      </c>
      <c r="D19" s="34">
        <f t="shared" si="8"/>
        <v>33.363199999999999</v>
      </c>
      <c r="E19" s="34">
        <f t="shared" si="8"/>
        <v>34.581400000000002</v>
      </c>
      <c r="F19" s="34">
        <f t="shared" si="8"/>
        <v>34.813800000000001</v>
      </c>
      <c r="G19" s="34">
        <f t="shared" si="8"/>
        <v>34.974699999999999</v>
      </c>
      <c r="H19" s="34">
        <f t="shared" si="8"/>
        <v>34.662300000000002</v>
      </c>
      <c r="I19" s="34">
        <f t="shared" si="8"/>
        <v>36.257800000000003</v>
      </c>
      <c r="J19" s="34">
        <f t="shared" si="8"/>
        <v>36.237299999999998</v>
      </c>
      <c r="K19" s="34">
        <f t="shared" si="8"/>
        <v>37.141100000000002</v>
      </c>
      <c r="L19" s="34">
        <f t="shared" si="8"/>
        <v>37.802399999999999</v>
      </c>
      <c r="M19" s="34">
        <f t="shared" si="8"/>
        <v>37.694899999999997</v>
      </c>
      <c r="N19" s="34">
        <f t="shared" si="8"/>
        <v>38.806399999999996</v>
      </c>
      <c r="O19" s="34">
        <f t="shared" si="8"/>
        <v>38.792200000000001</v>
      </c>
      <c r="P19" s="34">
        <f t="shared" si="8"/>
        <v>38.877499999999998</v>
      </c>
      <c r="Q19" s="34">
        <f t="shared" si="8"/>
        <v>39.413699999999999</v>
      </c>
      <c r="R19" s="34">
        <f t="shared" si="8"/>
        <v>40.309600000000003</v>
      </c>
      <c r="S19" s="34">
        <f t="shared" si="8"/>
        <v>40.771000000000001</v>
      </c>
      <c r="T19" s="34">
        <f t="shared" si="8"/>
        <v>40.484699999999997</v>
      </c>
      <c r="U19" s="34">
        <f t="shared" si="8"/>
        <v>41.046900000000001</v>
      </c>
      <c r="V19" s="34">
        <f t="shared" si="8"/>
        <v>41.775100000000002</v>
      </c>
      <c r="W19" s="34">
        <f t="shared" si="8"/>
        <v>41.667400000000001</v>
      </c>
      <c r="X19" s="34">
        <f t="shared" si="8"/>
        <v>42.354599999999998</v>
      </c>
      <c r="Y19" s="34">
        <f t="shared" si="8"/>
        <v>42.879899999999999</v>
      </c>
      <c r="Z19" s="34">
        <f t="shared" si="8"/>
        <v>43.332099999999997</v>
      </c>
      <c r="AA19" s="34">
        <f t="shared" si="8"/>
        <v>43.767400000000002</v>
      </c>
      <c r="AB19" s="34">
        <f t="shared" si="8"/>
        <v>44.341099999999997</v>
      </c>
      <c r="AC19" s="34">
        <f t="shared" si="8"/>
        <v>45.341099999999997</v>
      </c>
      <c r="AD19" s="34">
        <f t="shared" si="8"/>
        <v>45.060899999999997</v>
      </c>
      <c r="AE19" s="34">
        <f t="shared" si="8"/>
        <v>45.584699999999998</v>
      </c>
      <c r="AF19" s="34">
        <f t="shared" si="8"/>
        <v>46.195500000000003</v>
      </c>
      <c r="AG19" s="34">
        <f t="shared" si="8"/>
        <v>45.814300000000003</v>
      </c>
      <c r="AH19" s="34">
        <f t="shared" ref="AH19:AY19" si="9">AH9/10000</f>
        <v>46.200699999999998</v>
      </c>
      <c r="AI19" s="34">
        <f t="shared" si="9"/>
        <v>47.8324</v>
      </c>
      <c r="AJ19" s="34">
        <f t="shared" si="9"/>
        <v>48.0242</v>
      </c>
      <c r="AK19" s="34">
        <f t="shared" si="9"/>
        <v>49.0229</v>
      </c>
      <c r="AL19" s="34">
        <f t="shared" si="9"/>
        <v>49.044600000000003</v>
      </c>
      <c r="AM19" s="34">
        <f t="shared" si="9"/>
        <v>49.791899999999998</v>
      </c>
      <c r="AN19" s="34">
        <f t="shared" si="9"/>
        <v>50.134599999999999</v>
      </c>
      <c r="AO19" s="34">
        <f t="shared" si="9"/>
        <v>50.421500000000002</v>
      </c>
      <c r="AP19" s="34">
        <f t="shared" si="9"/>
        <v>50.582599999999999</v>
      </c>
      <c r="AQ19" s="34">
        <f t="shared" si="9"/>
        <v>51.058399999999999</v>
      </c>
      <c r="AR19" s="34">
        <f t="shared" si="9"/>
        <v>51.152700000000003</v>
      </c>
      <c r="AS19" s="34">
        <f t="shared" si="9"/>
        <v>52.078099999999999</v>
      </c>
      <c r="AT19" s="34">
        <f t="shared" si="9"/>
        <v>51.798900000000003</v>
      </c>
      <c r="AU19" s="34">
        <f t="shared" si="9"/>
        <v>52.994</v>
      </c>
      <c r="AV19" s="34">
        <f t="shared" si="9"/>
        <v>53.720199999999998</v>
      </c>
      <c r="AW19" s="34">
        <f t="shared" si="9"/>
        <v>53.997799999999998</v>
      </c>
      <c r="AX19" s="34">
        <f t="shared" si="9"/>
        <v>54.465899999999998</v>
      </c>
      <c r="AY19" s="34">
        <f t="shared" si="9"/>
        <v>54.7851</v>
      </c>
    </row>
    <row r="20" spans="1:51" s="34" customFormat="1" ht="18" customHeight="1" x14ac:dyDescent="0.15">
      <c r="A20" s="38" t="s">
        <v>11</v>
      </c>
      <c r="B20" s="34">
        <f t="shared" ref="B20:AG20" si="10">B10/10000</f>
        <v>30.4191</v>
      </c>
      <c r="C20" s="34">
        <f t="shared" si="10"/>
        <v>30.598199999999999</v>
      </c>
      <c r="D20" s="34">
        <f t="shared" si="10"/>
        <v>30.7896</v>
      </c>
      <c r="E20" s="34">
        <f t="shared" si="10"/>
        <v>30.449100000000001</v>
      </c>
      <c r="F20" s="34">
        <f t="shared" si="10"/>
        <v>30.650500000000001</v>
      </c>
      <c r="G20" s="34">
        <f t="shared" si="10"/>
        <v>31.073399999999999</v>
      </c>
      <c r="H20" s="34">
        <f t="shared" si="10"/>
        <v>31.061299999999999</v>
      </c>
      <c r="I20" s="34">
        <f t="shared" si="10"/>
        <v>30.861799999999999</v>
      </c>
      <c r="J20" s="34">
        <f t="shared" si="10"/>
        <v>31.159500000000001</v>
      </c>
      <c r="K20" s="34">
        <f t="shared" si="10"/>
        <v>31.3188</v>
      </c>
      <c r="L20" s="34">
        <f t="shared" si="10"/>
        <v>31.333400000000001</v>
      </c>
      <c r="M20" s="34">
        <f t="shared" si="10"/>
        <v>31.726400000000002</v>
      </c>
      <c r="N20" s="34">
        <f t="shared" si="10"/>
        <v>31.4145</v>
      </c>
      <c r="O20" s="34">
        <f t="shared" si="10"/>
        <v>31.891500000000001</v>
      </c>
      <c r="P20" s="34">
        <f t="shared" si="10"/>
        <v>31.808399999999999</v>
      </c>
      <c r="Q20" s="34">
        <f t="shared" si="10"/>
        <v>32.387</v>
      </c>
      <c r="R20" s="34">
        <f t="shared" si="10"/>
        <v>32.678100000000001</v>
      </c>
      <c r="S20" s="34">
        <f t="shared" si="10"/>
        <v>32.928899999999999</v>
      </c>
      <c r="T20" s="34">
        <f t="shared" si="10"/>
        <v>32.294699999999999</v>
      </c>
      <c r="U20" s="34">
        <f t="shared" si="10"/>
        <v>32.819400000000002</v>
      </c>
      <c r="V20" s="34">
        <f t="shared" si="10"/>
        <v>33.169699999999999</v>
      </c>
      <c r="W20" s="34">
        <f t="shared" si="10"/>
        <v>33.0242</v>
      </c>
      <c r="X20" s="34">
        <f t="shared" si="10"/>
        <v>32.9542</v>
      </c>
      <c r="Y20" s="34">
        <f t="shared" si="10"/>
        <v>33.423999999999999</v>
      </c>
      <c r="Z20" s="34">
        <f t="shared" si="10"/>
        <v>33.482199999999999</v>
      </c>
      <c r="AA20" s="34">
        <f t="shared" si="10"/>
        <v>33.496099999999998</v>
      </c>
      <c r="AB20" s="34">
        <f t="shared" si="10"/>
        <v>33.933300000000003</v>
      </c>
      <c r="AC20" s="34">
        <f t="shared" si="10"/>
        <v>33.497199999999999</v>
      </c>
      <c r="AD20" s="34">
        <f t="shared" si="10"/>
        <v>34.209800000000001</v>
      </c>
      <c r="AE20" s="34">
        <f t="shared" si="10"/>
        <v>34.491300000000003</v>
      </c>
      <c r="AF20" s="34">
        <f t="shared" si="10"/>
        <v>34.522500000000001</v>
      </c>
      <c r="AG20" s="34">
        <f t="shared" si="10"/>
        <v>34.555700000000002</v>
      </c>
      <c r="AH20" s="34">
        <f t="shared" ref="AH20:AY20" si="11">AH10/10000</f>
        <v>34.1875</v>
      </c>
      <c r="AI20" s="34">
        <f t="shared" si="11"/>
        <v>34.628100000000003</v>
      </c>
      <c r="AJ20" s="34">
        <f t="shared" si="11"/>
        <v>35.085900000000002</v>
      </c>
      <c r="AK20" s="34">
        <f t="shared" si="11"/>
        <v>35.189500000000002</v>
      </c>
      <c r="AL20" s="34">
        <f t="shared" si="11"/>
        <v>35.391199999999998</v>
      </c>
      <c r="AM20" s="34">
        <f t="shared" si="11"/>
        <v>35.431399999999996</v>
      </c>
      <c r="AN20" s="34">
        <f t="shared" si="11"/>
        <v>35.837000000000003</v>
      </c>
      <c r="AO20" s="34">
        <f t="shared" si="11"/>
        <v>36.504899999999999</v>
      </c>
      <c r="AP20" s="34">
        <f t="shared" si="11"/>
        <v>36.189700000000002</v>
      </c>
      <c r="AQ20" s="34">
        <f t="shared" si="11"/>
        <v>35.744199999999999</v>
      </c>
      <c r="AR20" s="34">
        <f t="shared" si="11"/>
        <v>36.686100000000003</v>
      </c>
      <c r="AS20" s="34">
        <f t="shared" si="11"/>
        <v>36.266599999999997</v>
      </c>
      <c r="AT20" s="34">
        <f t="shared" si="11"/>
        <v>36.878100000000003</v>
      </c>
      <c r="AU20" s="34">
        <f t="shared" si="11"/>
        <v>37.756999999999998</v>
      </c>
      <c r="AV20" s="34">
        <f t="shared" si="11"/>
        <v>36.652299999999997</v>
      </c>
      <c r="AW20" s="34">
        <f t="shared" si="11"/>
        <v>36.736600000000003</v>
      </c>
      <c r="AX20" s="34">
        <f t="shared" si="11"/>
        <v>37.083799999999997</v>
      </c>
      <c r="AY20" s="34">
        <f t="shared" si="11"/>
        <v>37.093200000000003</v>
      </c>
    </row>
    <row r="21" spans="1:51" s="34" customFormat="1" ht="18" customHeight="1" x14ac:dyDescent="0.15">
      <c r="A21" s="38" t="s">
        <v>11</v>
      </c>
      <c r="B21" s="34">
        <f t="shared" ref="B21:AG21" si="12">B11/10000</f>
        <v>30.531099999999999</v>
      </c>
      <c r="C21" s="34">
        <f t="shared" si="12"/>
        <v>30.3551</v>
      </c>
      <c r="D21" s="34">
        <f t="shared" si="12"/>
        <v>30.892900000000001</v>
      </c>
      <c r="E21" s="34">
        <f t="shared" si="12"/>
        <v>31.225200000000001</v>
      </c>
      <c r="F21" s="34">
        <f t="shared" si="12"/>
        <v>30.300999999999998</v>
      </c>
      <c r="G21" s="34">
        <f t="shared" si="12"/>
        <v>30.883500000000002</v>
      </c>
      <c r="H21" s="34">
        <f t="shared" si="12"/>
        <v>31.231200000000001</v>
      </c>
      <c r="I21" s="34">
        <f t="shared" si="12"/>
        <v>31.386700000000001</v>
      </c>
      <c r="J21" s="34">
        <f t="shared" si="12"/>
        <v>31.395</v>
      </c>
      <c r="K21" s="34">
        <f t="shared" si="12"/>
        <v>31.116700000000002</v>
      </c>
      <c r="L21" s="34">
        <f t="shared" si="12"/>
        <v>31.351900000000001</v>
      </c>
      <c r="M21" s="34">
        <f t="shared" si="12"/>
        <v>31.858499999999999</v>
      </c>
      <c r="N21" s="34">
        <f t="shared" si="12"/>
        <v>31.715800000000002</v>
      </c>
      <c r="O21" s="34">
        <f t="shared" si="12"/>
        <v>31.73</v>
      </c>
      <c r="P21" s="34">
        <f t="shared" si="12"/>
        <v>32.286299999999997</v>
      </c>
      <c r="Q21" s="34">
        <f t="shared" si="12"/>
        <v>31.986699999999999</v>
      </c>
      <c r="R21" s="34">
        <f t="shared" si="12"/>
        <v>32.357599999999998</v>
      </c>
      <c r="S21" s="34">
        <f t="shared" si="12"/>
        <v>32.363399999999999</v>
      </c>
      <c r="T21" s="34">
        <f t="shared" si="12"/>
        <v>32.749200000000002</v>
      </c>
      <c r="U21" s="34">
        <f t="shared" si="12"/>
        <v>32.387099999999997</v>
      </c>
      <c r="V21" s="34">
        <f t="shared" si="12"/>
        <v>32.710500000000003</v>
      </c>
      <c r="W21" s="34">
        <f t="shared" si="12"/>
        <v>32.941899999999997</v>
      </c>
      <c r="X21" s="34">
        <f t="shared" si="12"/>
        <v>33.3996</v>
      </c>
      <c r="Y21" s="34">
        <f t="shared" si="12"/>
        <v>33.377600000000001</v>
      </c>
      <c r="Z21" s="34">
        <f t="shared" si="12"/>
        <v>33.398600000000002</v>
      </c>
      <c r="AA21" s="34">
        <f t="shared" si="12"/>
        <v>32.987699999999997</v>
      </c>
      <c r="AB21" s="34">
        <f t="shared" si="12"/>
        <v>34.0169</v>
      </c>
      <c r="AC21" s="34">
        <f t="shared" si="12"/>
        <v>34.961500000000001</v>
      </c>
      <c r="AD21" s="34">
        <f t="shared" si="12"/>
        <v>33.8551</v>
      </c>
      <c r="AE21" s="34">
        <f t="shared" si="12"/>
        <v>33.231000000000002</v>
      </c>
      <c r="AF21" s="34">
        <f t="shared" si="12"/>
        <v>33.786700000000003</v>
      </c>
      <c r="AG21" s="34">
        <f t="shared" si="12"/>
        <v>34.200400000000002</v>
      </c>
      <c r="AH21" s="34">
        <f t="shared" ref="AH21:AY21" si="13">AH11/10000</f>
        <v>34.796199999999999</v>
      </c>
      <c r="AI21" s="34">
        <f t="shared" si="13"/>
        <v>35.292200000000001</v>
      </c>
      <c r="AJ21" s="34">
        <f t="shared" si="13"/>
        <v>35.219099999999997</v>
      </c>
      <c r="AK21" s="34">
        <f t="shared" si="13"/>
        <v>35.128599999999999</v>
      </c>
      <c r="AL21" s="34">
        <f t="shared" si="13"/>
        <v>35.2241</v>
      </c>
      <c r="AM21" s="34">
        <f t="shared" si="13"/>
        <v>35.146099999999997</v>
      </c>
      <c r="AN21" s="34">
        <f t="shared" si="13"/>
        <v>35.679699999999997</v>
      </c>
      <c r="AO21" s="34">
        <f t="shared" si="13"/>
        <v>35.418100000000003</v>
      </c>
      <c r="AP21" s="34">
        <f t="shared" si="13"/>
        <v>35.524000000000001</v>
      </c>
      <c r="AQ21" s="34">
        <f t="shared" si="13"/>
        <v>36.514099999999999</v>
      </c>
      <c r="AR21" s="34">
        <f t="shared" si="13"/>
        <v>35.742100000000001</v>
      </c>
      <c r="AS21" s="34">
        <f t="shared" si="13"/>
        <v>36.674500000000002</v>
      </c>
      <c r="AT21" s="34">
        <f t="shared" si="13"/>
        <v>36.271799999999999</v>
      </c>
      <c r="AU21" s="34">
        <f t="shared" si="13"/>
        <v>36.581899999999997</v>
      </c>
      <c r="AV21" s="34">
        <f t="shared" si="13"/>
        <v>37.174199999999999</v>
      </c>
      <c r="AW21" s="34">
        <f t="shared" si="13"/>
        <v>37.276800000000001</v>
      </c>
      <c r="AX21" s="34">
        <f t="shared" si="13"/>
        <v>37.570999999999998</v>
      </c>
      <c r="AY21" s="34">
        <f t="shared" si="13"/>
        <v>37.916400000000003</v>
      </c>
    </row>
    <row r="22" spans="1:51" s="34" customFormat="1" ht="18" customHeight="1" x14ac:dyDescent="0.15">
      <c r="A22" s="38" t="s">
        <v>14</v>
      </c>
      <c r="B22" s="34">
        <f t="shared" ref="B22:AG22" si="14">B12/10000</f>
        <v>36.3005</v>
      </c>
      <c r="C22" s="34">
        <f t="shared" si="14"/>
        <v>37.6952</v>
      </c>
      <c r="D22" s="34">
        <f t="shared" si="14"/>
        <v>38.6008</v>
      </c>
      <c r="E22" s="34">
        <f t="shared" si="14"/>
        <v>39.143700000000003</v>
      </c>
      <c r="F22" s="34">
        <f t="shared" si="14"/>
        <v>39.8581</v>
      </c>
      <c r="G22" s="34">
        <f t="shared" si="14"/>
        <v>40.375999999999998</v>
      </c>
      <c r="H22" s="34">
        <f t="shared" si="14"/>
        <v>41.430900000000001</v>
      </c>
      <c r="I22" s="34">
        <f t="shared" si="14"/>
        <v>41.4908</v>
      </c>
      <c r="J22" s="34">
        <f t="shared" si="14"/>
        <v>42.750700000000002</v>
      </c>
      <c r="K22" s="34">
        <f t="shared" si="14"/>
        <v>43.144599999999997</v>
      </c>
      <c r="L22" s="34">
        <f t="shared" si="14"/>
        <v>43.999400000000001</v>
      </c>
      <c r="M22" s="34">
        <f t="shared" si="14"/>
        <v>45.326599999999999</v>
      </c>
      <c r="N22" s="34">
        <f t="shared" si="14"/>
        <v>45.915399999999998</v>
      </c>
      <c r="O22" s="34">
        <f t="shared" si="14"/>
        <v>46.896900000000002</v>
      </c>
      <c r="P22" s="34">
        <f t="shared" si="14"/>
        <v>47.251300000000001</v>
      </c>
      <c r="Q22" s="34">
        <f t="shared" si="14"/>
        <v>47.285400000000003</v>
      </c>
      <c r="R22" s="34">
        <f t="shared" si="14"/>
        <v>48.584099999999999</v>
      </c>
      <c r="S22" s="34">
        <f t="shared" si="14"/>
        <v>49.624099999999999</v>
      </c>
      <c r="T22" s="34">
        <f t="shared" si="14"/>
        <v>50.181800000000003</v>
      </c>
      <c r="U22" s="34">
        <f t="shared" si="14"/>
        <v>50.103900000000003</v>
      </c>
      <c r="V22" s="34">
        <f t="shared" si="14"/>
        <v>51.327800000000003</v>
      </c>
      <c r="W22" s="34">
        <f t="shared" si="14"/>
        <v>52.247500000000002</v>
      </c>
      <c r="X22" s="34">
        <f t="shared" si="14"/>
        <v>53.963900000000002</v>
      </c>
      <c r="Y22" s="34">
        <f t="shared" si="14"/>
        <v>54.2164</v>
      </c>
      <c r="Z22" s="34">
        <f t="shared" si="14"/>
        <v>54.553100000000001</v>
      </c>
      <c r="AA22" s="34">
        <f t="shared" si="14"/>
        <v>55.406399999999998</v>
      </c>
      <c r="AB22" s="34">
        <f t="shared" si="14"/>
        <v>55.9666</v>
      </c>
      <c r="AC22" s="34">
        <f t="shared" si="14"/>
        <v>55.9602</v>
      </c>
      <c r="AD22" s="34">
        <f t="shared" si="14"/>
        <v>57.368499999999997</v>
      </c>
      <c r="AE22" s="34">
        <f t="shared" si="14"/>
        <v>58.884</v>
      </c>
      <c r="AF22" s="34">
        <f t="shared" si="14"/>
        <v>59.193300000000001</v>
      </c>
      <c r="AG22" s="34">
        <f t="shared" si="14"/>
        <v>59.7667</v>
      </c>
      <c r="AH22" s="34">
        <f t="shared" ref="AH22:AY22" si="15">AH12/10000</f>
        <v>60.9255</v>
      </c>
      <c r="AI22" s="34">
        <f t="shared" si="15"/>
        <v>62.121000000000002</v>
      </c>
      <c r="AJ22" s="34">
        <f t="shared" si="15"/>
        <v>62.164000000000001</v>
      </c>
      <c r="AK22" s="34">
        <f t="shared" si="15"/>
        <v>63.790399999999998</v>
      </c>
      <c r="AL22" s="34">
        <f t="shared" si="15"/>
        <v>63.786900000000003</v>
      </c>
      <c r="AM22" s="34">
        <f t="shared" si="15"/>
        <v>64.742999999999995</v>
      </c>
      <c r="AN22" s="34">
        <f t="shared" si="15"/>
        <v>65.554900000000004</v>
      </c>
      <c r="AO22" s="34">
        <f t="shared" si="15"/>
        <v>66.586100000000002</v>
      </c>
      <c r="AP22" s="34">
        <f t="shared" si="15"/>
        <v>66.522099999999995</v>
      </c>
      <c r="AQ22" s="34">
        <f t="shared" si="15"/>
        <v>67.654300000000006</v>
      </c>
      <c r="AR22" s="34">
        <f t="shared" si="15"/>
        <v>68.717200000000005</v>
      </c>
      <c r="AS22" s="34">
        <f t="shared" si="15"/>
        <v>69.400499999999994</v>
      </c>
      <c r="AT22" s="34">
        <f t="shared" si="15"/>
        <v>70.336299999999994</v>
      </c>
      <c r="AU22" s="34">
        <f t="shared" si="15"/>
        <v>70.777500000000003</v>
      </c>
      <c r="AV22" s="34">
        <f t="shared" si="15"/>
        <v>71.448999999999998</v>
      </c>
      <c r="AW22" s="34">
        <f t="shared" si="15"/>
        <v>72.654799999999994</v>
      </c>
      <c r="AX22" s="34">
        <f t="shared" si="15"/>
        <v>73.755700000000004</v>
      </c>
      <c r="AY22" s="34">
        <f t="shared" si="15"/>
        <v>74.070400000000006</v>
      </c>
    </row>
    <row r="23" spans="1:51" s="34" customFormat="1" ht="18" customHeight="1" x14ac:dyDescent="0.15">
      <c r="A23" s="38" t="s">
        <v>14</v>
      </c>
      <c r="B23" s="34">
        <f t="shared" ref="B23:AG23" si="16">B13/10000</f>
        <v>35.755299999999998</v>
      </c>
      <c r="C23" s="34">
        <f t="shared" si="16"/>
        <v>35.8812</v>
      </c>
      <c r="D23" s="34">
        <f t="shared" si="16"/>
        <v>36.984299999999998</v>
      </c>
      <c r="E23" s="34">
        <f t="shared" si="16"/>
        <v>38.614899999999999</v>
      </c>
      <c r="F23" s="34">
        <f t="shared" si="16"/>
        <v>38.7333</v>
      </c>
      <c r="G23" s="34">
        <f t="shared" si="16"/>
        <v>38.959400000000002</v>
      </c>
      <c r="H23" s="34">
        <f t="shared" si="16"/>
        <v>40.9392</v>
      </c>
      <c r="I23" s="34">
        <f t="shared" si="16"/>
        <v>40.036900000000003</v>
      </c>
      <c r="J23" s="34">
        <f t="shared" si="16"/>
        <v>41.575200000000002</v>
      </c>
      <c r="K23" s="34">
        <f t="shared" si="16"/>
        <v>43.213900000000002</v>
      </c>
      <c r="L23" s="34">
        <f t="shared" si="16"/>
        <v>42.582599999999999</v>
      </c>
      <c r="M23" s="34">
        <f t="shared" si="16"/>
        <v>43.617400000000004</v>
      </c>
      <c r="N23" s="34">
        <f t="shared" si="16"/>
        <v>44.562800000000003</v>
      </c>
      <c r="O23" s="34">
        <f t="shared" si="16"/>
        <v>45.074399999999997</v>
      </c>
      <c r="P23" s="34">
        <f t="shared" si="16"/>
        <v>46.475000000000001</v>
      </c>
      <c r="Q23" s="34">
        <f t="shared" si="16"/>
        <v>46.860300000000002</v>
      </c>
      <c r="R23" s="34">
        <f t="shared" si="16"/>
        <v>47.638199999999998</v>
      </c>
      <c r="S23" s="34">
        <f t="shared" si="16"/>
        <v>48.296500000000002</v>
      </c>
      <c r="T23" s="34">
        <f t="shared" si="16"/>
        <v>49.243299999999998</v>
      </c>
      <c r="U23" s="34">
        <f t="shared" si="16"/>
        <v>49.915700000000001</v>
      </c>
      <c r="V23" s="34">
        <f t="shared" si="16"/>
        <v>50.862699999999997</v>
      </c>
      <c r="W23" s="34">
        <f t="shared" si="16"/>
        <v>51.399900000000002</v>
      </c>
      <c r="X23" s="34">
        <f t="shared" si="16"/>
        <v>52.155000000000001</v>
      </c>
      <c r="Y23" s="34">
        <f t="shared" si="16"/>
        <v>52.388100000000001</v>
      </c>
      <c r="Z23" s="34">
        <f t="shared" si="16"/>
        <v>53.610100000000003</v>
      </c>
      <c r="AA23" s="34">
        <f t="shared" si="16"/>
        <v>54.637500000000003</v>
      </c>
      <c r="AB23" s="34">
        <f t="shared" si="16"/>
        <v>54.326300000000003</v>
      </c>
      <c r="AC23" s="34">
        <f t="shared" si="16"/>
        <v>55.481999999999999</v>
      </c>
      <c r="AD23" s="34">
        <f t="shared" si="16"/>
        <v>56.649799999999999</v>
      </c>
      <c r="AE23" s="34">
        <f t="shared" si="16"/>
        <v>57.6601</v>
      </c>
      <c r="AF23" s="34">
        <f t="shared" si="16"/>
        <v>58.702199999999998</v>
      </c>
      <c r="AG23" s="34">
        <f t="shared" si="16"/>
        <v>58.789499999999997</v>
      </c>
      <c r="AH23" s="34">
        <f t="shared" ref="AH23:AY23" si="17">AH13/10000</f>
        <v>59.6492</v>
      </c>
      <c r="AI23" s="34">
        <f t="shared" si="17"/>
        <v>60.256500000000003</v>
      </c>
      <c r="AJ23" s="34">
        <f t="shared" si="17"/>
        <v>61.219900000000003</v>
      </c>
      <c r="AK23" s="34">
        <f t="shared" si="17"/>
        <v>62.441200000000002</v>
      </c>
      <c r="AL23" s="34">
        <f t="shared" si="17"/>
        <v>63.017600000000002</v>
      </c>
      <c r="AM23" s="34">
        <f t="shared" si="17"/>
        <v>63.748600000000003</v>
      </c>
      <c r="AN23" s="34">
        <f t="shared" si="17"/>
        <v>64.099000000000004</v>
      </c>
      <c r="AO23" s="34">
        <f t="shared" si="17"/>
        <v>65.018100000000004</v>
      </c>
      <c r="AP23" s="34">
        <f t="shared" si="17"/>
        <v>66.396699999999996</v>
      </c>
      <c r="AQ23" s="34">
        <f t="shared" si="17"/>
        <v>66.820499999999996</v>
      </c>
      <c r="AR23" s="34">
        <f t="shared" si="17"/>
        <v>67.1524</v>
      </c>
      <c r="AS23" s="34">
        <f t="shared" si="17"/>
        <v>67.697100000000006</v>
      </c>
      <c r="AT23" s="34">
        <f t="shared" si="17"/>
        <v>69.183000000000007</v>
      </c>
      <c r="AU23" s="34">
        <f t="shared" si="17"/>
        <v>69.808000000000007</v>
      </c>
      <c r="AV23" s="34">
        <f t="shared" si="17"/>
        <v>70.412800000000004</v>
      </c>
      <c r="AW23" s="34">
        <f t="shared" si="17"/>
        <v>70.897499999999994</v>
      </c>
      <c r="AX23" s="34">
        <f t="shared" si="17"/>
        <v>71.560500000000005</v>
      </c>
      <c r="AY23" s="34">
        <f t="shared" si="17"/>
        <v>72.6935</v>
      </c>
    </row>
    <row r="25" spans="1:51" ht="18" customHeight="1" x14ac:dyDescent="0.15">
      <c r="A25" s="20" t="s">
        <v>35</v>
      </c>
    </row>
    <row r="26" spans="1:51" ht="18" customHeight="1" x14ac:dyDescent="0.15">
      <c r="A26" s="38" t="s">
        <v>5</v>
      </c>
      <c r="B26" s="6">
        <v>33.105899999999998</v>
      </c>
      <c r="C26" s="6">
        <v>33.105899999999998</v>
      </c>
      <c r="D26" s="6">
        <v>33.105899999999998</v>
      </c>
      <c r="E26" s="6">
        <v>33.105899999999998</v>
      </c>
      <c r="F26" s="6">
        <v>33.105899999999998</v>
      </c>
      <c r="G26" s="6">
        <v>33.105899999999998</v>
      </c>
      <c r="H26" s="6">
        <v>33.105899999999998</v>
      </c>
      <c r="I26" s="6">
        <v>33.105899999999998</v>
      </c>
      <c r="J26" s="6">
        <v>33.105899999999998</v>
      </c>
      <c r="K26" s="6">
        <v>33.105899999999998</v>
      </c>
      <c r="L26" s="6">
        <v>33.105899999999998</v>
      </c>
      <c r="M26" s="6">
        <v>33.105899999999998</v>
      </c>
      <c r="N26" s="6">
        <v>33.105899999999998</v>
      </c>
      <c r="O26" s="6">
        <v>33.105899999999998</v>
      </c>
      <c r="P26" s="6">
        <v>33.105899999999998</v>
      </c>
      <c r="Q26" s="6">
        <v>33.105899999999998</v>
      </c>
      <c r="R26" s="6">
        <v>33.105899999999998</v>
      </c>
      <c r="S26" s="6">
        <v>33.105899999999998</v>
      </c>
      <c r="T26" s="6">
        <v>33.105899999999998</v>
      </c>
      <c r="U26" s="6">
        <v>33.105899999999998</v>
      </c>
      <c r="V26" s="6">
        <v>33.105899999999998</v>
      </c>
      <c r="W26" s="6">
        <v>33.105899999999998</v>
      </c>
      <c r="X26" s="6">
        <v>33.105899999999998</v>
      </c>
      <c r="Y26" s="6">
        <v>33.105899999999998</v>
      </c>
      <c r="Z26" s="6">
        <v>33.105899999999998</v>
      </c>
      <c r="AA26" s="6">
        <v>33.105899999999998</v>
      </c>
      <c r="AB26" s="6">
        <v>33.105899999999998</v>
      </c>
      <c r="AC26" s="6">
        <v>33.105899999999998</v>
      </c>
      <c r="AD26" s="6">
        <v>33.105899999999998</v>
      </c>
      <c r="AE26" s="6">
        <v>33.105899999999998</v>
      </c>
      <c r="AF26" s="6">
        <v>33.105899999999998</v>
      </c>
      <c r="AG26" s="6">
        <v>33.105899999999998</v>
      </c>
      <c r="AH26" s="6">
        <v>33.105899999999998</v>
      </c>
      <c r="AI26" s="6">
        <v>33.105899999999998</v>
      </c>
      <c r="AJ26" s="6">
        <v>33.105899999999998</v>
      </c>
      <c r="AK26" s="6">
        <v>33.105899999999998</v>
      </c>
      <c r="AL26" s="6">
        <v>33.105899999999998</v>
      </c>
      <c r="AM26" s="6">
        <v>33.105899999999998</v>
      </c>
      <c r="AN26" s="6">
        <v>33.105899999999998</v>
      </c>
      <c r="AO26" s="6">
        <v>33.105899999999998</v>
      </c>
      <c r="AP26" s="6">
        <v>33.105899999999998</v>
      </c>
      <c r="AQ26" s="6">
        <v>33.105899999999998</v>
      </c>
      <c r="AR26" s="6">
        <v>33.105899999999998</v>
      </c>
      <c r="AS26" s="6">
        <v>33.105899999999998</v>
      </c>
      <c r="AT26" s="6">
        <v>33.105899999999998</v>
      </c>
      <c r="AU26" s="6">
        <v>33.105899999999998</v>
      </c>
      <c r="AV26" s="6">
        <v>33.105899999999998</v>
      </c>
      <c r="AW26" s="6">
        <v>33.105899999999998</v>
      </c>
      <c r="AX26" s="6">
        <v>33.105899999999998</v>
      </c>
      <c r="AY26" s="6">
        <v>33.105899999999998</v>
      </c>
    </row>
    <row r="27" spans="1:51" ht="18" customHeight="1" x14ac:dyDescent="0.15">
      <c r="A27" s="38" t="s">
        <v>5</v>
      </c>
      <c r="B27" s="6">
        <v>32.332599999999999</v>
      </c>
      <c r="C27" s="6">
        <v>32.332599999999999</v>
      </c>
      <c r="D27" s="6">
        <v>32.332599999999999</v>
      </c>
      <c r="E27" s="6">
        <v>32.332599999999999</v>
      </c>
      <c r="F27" s="6">
        <v>32.332599999999999</v>
      </c>
      <c r="G27" s="6">
        <v>32.332599999999999</v>
      </c>
      <c r="H27" s="6">
        <v>32.332599999999999</v>
      </c>
      <c r="I27" s="6">
        <v>32.332599999999999</v>
      </c>
      <c r="J27" s="6">
        <v>32.332599999999999</v>
      </c>
      <c r="K27" s="6">
        <v>32.332599999999999</v>
      </c>
      <c r="L27" s="6">
        <v>32.332599999999999</v>
      </c>
      <c r="M27" s="6">
        <v>32.332599999999999</v>
      </c>
      <c r="N27" s="6">
        <v>32.332599999999999</v>
      </c>
      <c r="O27" s="6">
        <v>32.332599999999999</v>
      </c>
      <c r="P27" s="6">
        <v>32.332599999999999</v>
      </c>
      <c r="Q27" s="6">
        <v>32.332599999999999</v>
      </c>
      <c r="R27" s="6">
        <v>32.332599999999999</v>
      </c>
      <c r="S27" s="6">
        <v>32.332599999999999</v>
      </c>
      <c r="T27" s="6">
        <v>32.332599999999999</v>
      </c>
      <c r="U27" s="6">
        <v>32.332599999999999</v>
      </c>
      <c r="V27" s="6">
        <v>32.332599999999999</v>
      </c>
      <c r="W27" s="6">
        <v>32.332599999999999</v>
      </c>
      <c r="X27" s="6">
        <v>32.332599999999999</v>
      </c>
      <c r="Y27" s="6">
        <v>32.332599999999999</v>
      </c>
      <c r="Z27" s="6">
        <v>32.332599999999999</v>
      </c>
      <c r="AA27" s="6">
        <v>32.332599999999999</v>
      </c>
      <c r="AB27" s="6">
        <v>32.332599999999999</v>
      </c>
      <c r="AC27" s="6">
        <v>32.332599999999999</v>
      </c>
      <c r="AD27" s="6">
        <v>32.332599999999999</v>
      </c>
      <c r="AE27" s="6">
        <v>32.332599999999999</v>
      </c>
      <c r="AF27" s="6">
        <v>32.332599999999999</v>
      </c>
      <c r="AG27" s="6">
        <v>32.332599999999999</v>
      </c>
      <c r="AH27" s="6">
        <v>32.332599999999999</v>
      </c>
      <c r="AI27" s="6">
        <v>32.332599999999999</v>
      </c>
      <c r="AJ27" s="6">
        <v>32.332599999999999</v>
      </c>
      <c r="AK27" s="6">
        <v>32.332599999999999</v>
      </c>
      <c r="AL27" s="6">
        <v>32.332599999999999</v>
      </c>
      <c r="AM27" s="6">
        <v>32.332599999999999</v>
      </c>
      <c r="AN27" s="6">
        <v>32.332599999999999</v>
      </c>
      <c r="AO27" s="6">
        <v>32.332599999999999</v>
      </c>
      <c r="AP27" s="6">
        <v>32.332599999999999</v>
      </c>
      <c r="AQ27" s="6">
        <v>32.332599999999999</v>
      </c>
      <c r="AR27" s="6">
        <v>32.332599999999999</v>
      </c>
      <c r="AS27" s="6">
        <v>32.332599999999999</v>
      </c>
      <c r="AT27" s="6">
        <v>32.332599999999999</v>
      </c>
      <c r="AU27" s="6">
        <v>32.332599999999999</v>
      </c>
      <c r="AV27" s="6">
        <v>32.332599999999999</v>
      </c>
      <c r="AW27" s="6">
        <v>32.332599999999999</v>
      </c>
      <c r="AX27" s="6">
        <v>32.332599999999999</v>
      </c>
      <c r="AY27" s="6">
        <v>32.332599999999999</v>
      </c>
    </row>
    <row r="28" spans="1:51" ht="18" customHeight="1" x14ac:dyDescent="0.15">
      <c r="A28" s="38" t="s">
        <v>8</v>
      </c>
      <c r="B28" s="6">
        <v>33.250100000000003</v>
      </c>
      <c r="C28" s="6">
        <v>33.250100000000003</v>
      </c>
      <c r="D28" s="6">
        <v>33.250100000000003</v>
      </c>
      <c r="E28" s="6">
        <v>33.250100000000003</v>
      </c>
      <c r="F28" s="6">
        <v>33.250100000000003</v>
      </c>
      <c r="G28" s="6">
        <v>33.250100000000003</v>
      </c>
      <c r="H28" s="6">
        <v>33.250100000000003</v>
      </c>
      <c r="I28" s="6">
        <v>33.250100000000003</v>
      </c>
      <c r="J28" s="6">
        <v>33.250100000000003</v>
      </c>
      <c r="K28" s="6">
        <v>33.250100000000003</v>
      </c>
      <c r="L28" s="6">
        <v>33.250100000000003</v>
      </c>
      <c r="M28" s="6">
        <v>33.250100000000003</v>
      </c>
      <c r="N28" s="6">
        <v>33.250100000000003</v>
      </c>
      <c r="O28" s="6">
        <v>33.250100000000003</v>
      </c>
      <c r="P28" s="6">
        <v>33.250100000000003</v>
      </c>
      <c r="Q28" s="6">
        <v>33.250100000000003</v>
      </c>
      <c r="R28" s="6">
        <v>33.250100000000003</v>
      </c>
      <c r="S28" s="6">
        <v>33.250100000000003</v>
      </c>
      <c r="T28" s="6">
        <v>33.250100000000003</v>
      </c>
      <c r="U28" s="6">
        <v>33.250100000000003</v>
      </c>
      <c r="V28" s="6">
        <v>33.250100000000003</v>
      </c>
      <c r="W28" s="6">
        <v>33.250100000000003</v>
      </c>
      <c r="X28" s="6">
        <v>33.250100000000003</v>
      </c>
      <c r="Y28" s="6">
        <v>33.250100000000003</v>
      </c>
      <c r="Z28" s="6">
        <v>33.250100000000003</v>
      </c>
      <c r="AA28" s="6">
        <v>33.250100000000003</v>
      </c>
      <c r="AB28" s="6">
        <v>33.250100000000003</v>
      </c>
      <c r="AC28" s="6">
        <v>33.250100000000003</v>
      </c>
      <c r="AD28" s="6">
        <v>33.250100000000003</v>
      </c>
      <c r="AE28" s="6">
        <v>33.250100000000003</v>
      </c>
      <c r="AF28" s="6">
        <v>33.250100000000003</v>
      </c>
      <c r="AG28" s="6">
        <v>33.250100000000003</v>
      </c>
      <c r="AH28" s="6">
        <v>33.250100000000003</v>
      </c>
      <c r="AI28" s="6">
        <v>33.250100000000003</v>
      </c>
      <c r="AJ28" s="6">
        <v>33.250100000000003</v>
      </c>
      <c r="AK28" s="6">
        <v>33.250100000000003</v>
      </c>
      <c r="AL28" s="6">
        <v>33.250100000000003</v>
      </c>
      <c r="AM28" s="6">
        <v>33.250100000000003</v>
      </c>
      <c r="AN28" s="6">
        <v>33.250100000000003</v>
      </c>
      <c r="AO28" s="6">
        <v>33.250100000000003</v>
      </c>
      <c r="AP28" s="6">
        <v>33.250100000000003</v>
      </c>
      <c r="AQ28" s="6">
        <v>33.250100000000003</v>
      </c>
      <c r="AR28" s="6">
        <v>33.250100000000003</v>
      </c>
      <c r="AS28" s="6">
        <v>33.250100000000003</v>
      </c>
      <c r="AT28" s="6">
        <v>33.250100000000003</v>
      </c>
      <c r="AU28" s="6">
        <v>33.250100000000003</v>
      </c>
      <c r="AV28" s="6">
        <v>33.250100000000003</v>
      </c>
      <c r="AW28" s="6">
        <v>33.250100000000003</v>
      </c>
      <c r="AX28" s="6">
        <v>33.250100000000003</v>
      </c>
      <c r="AY28" s="6">
        <v>33.250100000000003</v>
      </c>
    </row>
    <row r="29" spans="1:51" ht="18" customHeight="1" x14ac:dyDescent="0.15">
      <c r="A29" s="38" t="s">
        <v>8</v>
      </c>
      <c r="B29" s="6">
        <v>32.811100000000003</v>
      </c>
      <c r="C29" s="6">
        <v>32.811100000000003</v>
      </c>
      <c r="D29" s="6">
        <v>32.811100000000003</v>
      </c>
      <c r="E29" s="6">
        <v>32.811100000000003</v>
      </c>
      <c r="F29" s="6">
        <v>32.811100000000003</v>
      </c>
      <c r="G29" s="6">
        <v>32.811100000000003</v>
      </c>
      <c r="H29" s="6">
        <v>32.811100000000003</v>
      </c>
      <c r="I29" s="6">
        <v>32.811100000000003</v>
      </c>
      <c r="J29" s="6">
        <v>32.811100000000003</v>
      </c>
      <c r="K29" s="6">
        <v>32.811100000000003</v>
      </c>
      <c r="L29" s="6">
        <v>32.811100000000003</v>
      </c>
      <c r="M29" s="6">
        <v>32.811100000000003</v>
      </c>
      <c r="N29" s="6">
        <v>32.811100000000003</v>
      </c>
      <c r="O29" s="6">
        <v>32.811100000000003</v>
      </c>
      <c r="P29" s="6">
        <v>32.811100000000003</v>
      </c>
      <c r="Q29" s="6">
        <v>32.811100000000003</v>
      </c>
      <c r="R29" s="6">
        <v>32.811100000000003</v>
      </c>
      <c r="S29" s="6">
        <v>32.811100000000003</v>
      </c>
      <c r="T29" s="6">
        <v>32.811100000000003</v>
      </c>
      <c r="U29" s="6">
        <v>32.811100000000003</v>
      </c>
      <c r="V29" s="6">
        <v>32.811100000000003</v>
      </c>
      <c r="W29" s="6">
        <v>32.811100000000003</v>
      </c>
      <c r="X29" s="6">
        <v>32.811100000000003</v>
      </c>
      <c r="Y29" s="6">
        <v>32.811100000000003</v>
      </c>
      <c r="Z29" s="6">
        <v>32.811100000000003</v>
      </c>
      <c r="AA29" s="6">
        <v>32.811100000000003</v>
      </c>
      <c r="AB29" s="6">
        <v>32.811100000000003</v>
      </c>
      <c r="AC29" s="6">
        <v>32.811100000000003</v>
      </c>
      <c r="AD29" s="6">
        <v>32.811100000000003</v>
      </c>
      <c r="AE29" s="6">
        <v>32.811100000000003</v>
      </c>
      <c r="AF29" s="6">
        <v>32.811100000000003</v>
      </c>
      <c r="AG29" s="6">
        <v>32.811100000000003</v>
      </c>
      <c r="AH29" s="6">
        <v>32.811100000000003</v>
      </c>
      <c r="AI29" s="6">
        <v>32.811100000000003</v>
      </c>
      <c r="AJ29" s="6">
        <v>32.811100000000003</v>
      </c>
      <c r="AK29" s="6">
        <v>32.811100000000003</v>
      </c>
      <c r="AL29" s="6">
        <v>32.811100000000003</v>
      </c>
      <c r="AM29" s="6">
        <v>32.811100000000003</v>
      </c>
      <c r="AN29" s="6">
        <v>32.811100000000003</v>
      </c>
      <c r="AO29" s="6">
        <v>32.811100000000003</v>
      </c>
      <c r="AP29" s="6">
        <v>32.811100000000003</v>
      </c>
      <c r="AQ29" s="6">
        <v>32.811100000000003</v>
      </c>
      <c r="AR29" s="6">
        <v>32.811100000000003</v>
      </c>
      <c r="AS29" s="6">
        <v>32.811100000000003</v>
      </c>
      <c r="AT29" s="6">
        <v>32.811100000000003</v>
      </c>
      <c r="AU29" s="6">
        <v>32.811100000000003</v>
      </c>
      <c r="AV29" s="6">
        <v>32.811100000000003</v>
      </c>
      <c r="AW29" s="6">
        <v>32.811100000000003</v>
      </c>
      <c r="AX29" s="6">
        <v>32.811100000000003</v>
      </c>
      <c r="AY29" s="6">
        <v>32.811100000000003</v>
      </c>
    </row>
    <row r="30" spans="1:51" ht="18" customHeight="1" x14ac:dyDescent="0.15">
      <c r="A30" s="38" t="s">
        <v>11</v>
      </c>
      <c r="B30" s="6">
        <v>30.4191</v>
      </c>
      <c r="C30" s="6">
        <v>30.4191</v>
      </c>
      <c r="D30" s="6">
        <v>30.4191</v>
      </c>
      <c r="E30" s="6">
        <v>30.4191</v>
      </c>
      <c r="F30" s="6">
        <v>30.4191</v>
      </c>
      <c r="G30" s="6">
        <v>30.4191</v>
      </c>
      <c r="H30" s="6">
        <v>30.4191</v>
      </c>
      <c r="I30" s="6">
        <v>30.4191</v>
      </c>
      <c r="J30" s="6">
        <v>30.4191</v>
      </c>
      <c r="K30" s="6">
        <v>30.4191</v>
      </c>
      <c r="L30" s="6">
        <v>30.4191</v>
      </c>
      <c r="M30" s="6">
        <v>30.4191</v>
      </c>
      <c r="N30" s="6">
        <v>30.4191</v>
      </c>
      <c r="O30" s="6">
        <v>30.4191</v>
      </c>
      <c r="P30" s="6">
        <v>30.4191</v>
      </c>
      <c r="Q30" s="6">
        <v>30.4191</v>
      </c>
      <c r="R30" s="6">
        <v>30.4191</v>
      </c>
      <c r="S30" s="6">
        <v>30.4191</v>
      </c>
      <c r="T30" s="6">
        <v>30.4191</v>
      </c>
      <c r="U30" s="6">
        <v>30.4191</v>
      </c>
      <c r="V30" s="6">
        <v>30.4191</v>
      </c>
      <c r="W30" s="6">
        <v>30.4191</v>
      </c>
      <c r="X30" s="6">
        <v>30.4191</v>
      </c>
      <c r="Y30" s="6">
        <v>30.4191</v>
      </c>
      <c r="Z30" s="6">
        <v>30.4191</v>
      </c>
      <c r="AA30" s="6">
        <v>30.4191</v>
      </c>
      <c r="AB30" s="6">
        <v>30.4191</v>
      </c>
      <c r="AC30" s="6">
        <v>30.4191</v>
      </c>
      <c r="AD30" s="6">
        <v>30.4191</v>
      </c>
      <c r="AE30" s="6">
        <v>30.4191</v>
      </c>
      <c r="AF30" s="6">
        <v>30.4191</v>
      </c>
      <c r="AG30" s="6">
        <v>30.4191</v>
      </c>
      <c r="AH30" s="6">
        <v>30.4191</v>
      </c>
      <c r="AI30" s="6">
        <v>30.4191</v>
      </c>
      <c r="AJ30" s="6">
        <v>30.4191</v>
      </c>
      <c r="AK30" s="6">
        <v>30.4191</v>
      </c>
      <c r="AL30" s="6">
        <v>30.4191</v>
      </c>
      <c r="AM30" s="6">
        <v>30.4191</v>
      </c>
      <c r="AN30" s="6">
        <v>30.4191</v>
      </c>
      <c r="AO30" s="6">
        <v>30.4191</v>
      </c>
      <c r="AP30" s="6">
        <v>30.4191</v>
      </c>
      <c r="AQ30" s="6">
        <v>30.4191</v>
      </c>
      <c r="AR30" s="6">
        <v>30.4191</v>
      </c>
      <c r="AS30" s="6">
        <v>30.4191</v>
      </c>
      <c r="AT30" s="6">
        <v>30.4191</v>
      </c>
      <c r="AU30" s="6">
        <v>30.4191</v>
      </c>
      <c r="AV30" s="6">
        <v>30.4191</v>
      </c>
      <c r="AW30" s="6">
        <v>30.4191</v>
      </c>
      <c r="AX30" s="6">
        <v>30.4191</v>
      </c>
      <c r="AY30" s="6">
        <v>30.4191</v>
      </c>
    </row>
    <row r="31" spans="1:51" ht="18" customHeight="1" x14ac:dyDescent="0.15">
      <c r="A31" s="38" t="s">
        <v>11</v>
      </c>
      <c r="B31" s="6">
        <v>30.531099999999999</v>
      </c>
      <c r="C31" s="6">
        <v>30.531099999999999</v>
      </c>
      <c r="D31" s="6">
        <v>30.531099999999999</v>
      </c>
      <c r="E31" s="6">
        <v>30.531099999999999</v>
      </c>
      <c r="F31" s="6">
        <v>30.531099999999999</v>
      </c>
      <c r="G31" s="6">
        <v>30.531099999999999</v>
      </c>
      <c r="H31" s="6">
        <v>30.531099999999999</v>
      </c>
      <c r="I31" s="6">
        <v>30.531099999999999</v>
      </c>
      <c r="J31" s="6">
        <v>30.531099999999999</v>
      </c>
      <c r="K31" s="6">
        <v>30.531099999999999</v>
      </c>
      <c r="L31" s="6">
        <v>30.531099999999999</v>
      </c>
      <c r="M31" s="6">
        <v>30.531099999999999</v>
      </c>
      <c r="N31" s="6">
        <v>30.531099999999999</v>
      </c>
      <c r="O31" s="6">
        <v>30.531099999999999</v>
      </c>
      <c r="P31" s="6">
        <v>30.531099999999999</v>
      </c>
      <c r="Q31" s="6">
        <v>30.531099999999999</v>
      </c>
      <c r="R31" s="6">
        <v>30.531099999999999</v>
      </c>
      <c r="S31" s="6">
        <v>30.531099999999999</v>
      </c>
      <c r="T31" s="6">
        <v>30.531099999999999</v>
      </c>
      <c r="U31" s="6">
        <v>30.531099999999999</v>
      </c>
      <c r="V31" s="6">
        <v>30.531099999999999</v>
      </c>
      <c r="W31" s="6">
        <v>30.531099999999999</v>
      </c>
      <c r="X31" s="6">
        <v>30.531099999999999</v>
      </c>
      <c r="Y31" s="6">
        <v>30.531099999999999</v>
      </c>
      <c r="Z31" s="6">
        <v>30.531099999999999</v>
      </c>
      <c r="AA31" s="6">
        <v>30.531099999999999</v>
      </c>
      <c r="AB31" s="6">
        <v>30.531099999999999</v>
      </c>
      <c r="AC31" s="6">
        <v>30.531099999999999</v>
      </c>
      <c r="AD31" s="6">
        <v>30.531099999999999</v>
      </c>
      <c r="AE31" s="6">
        <v>30.531099999999999</v>
      </c>
      <c r="AF31" s="6">
        <v>30.531099999999999</v>
      </c>
      <c r="AG31" s="6">
        <v>30.531099999999999</v>
      </c>
      <c r="AH31" s="6">
        <v>30.531099999999999</v>
      </c>
      <c r="AI31" s="6">
        <v>30.531099999999999</v>
      </c>
      <c r="AJ31" s="6">
        <v>30.531099999999999</v>
      </c>
      <c r="AK31" s="6">
        <v>30.531099999999999</v>
      </c>
      <c r="AL31" s="6">
        <v>30.531099999999999</v>
      </c>
      <c r="AM31" s="6">
        <v>30.531099999999999</v>
      </c>
      <c r="AN31" s="6">
        <v>30.531099999999999</v>
      </c>
      <c r="AO31" s="6">
        <v>30.531099999999999</v>
      </c>
      <c r="AP31" s="6">
        <v>30.531099999999999</v>
      </c>
      <c r="AQ31" s="6">
        <v>30.531099999999999</v>
      </c>
      <c r="AR31" s="6">
        <v>30.531099999999999</v>
      </c>
      <c r="AS31" s="6">
        <v>30.531099999999999</v>
      </c>
      <c r="AT31" s="6">
        <v>30.531099999999999</v>
      </c>
      <c r="AU31" s="6">
        <v>30.531099999999999</v>
      </c>
      <c r="AV31" s="6">
        <v>30.531099999999999</v>
      </c>
      <c r="AW31" s="6">
        <v>30.531099999999999</v>
      </c>
      <c r="AX31" s="6">
        <v>30.531099999999999</v>
      </c>
      <c r="AY31" s="6">
        <v>30.531099999999999</v>
      </c>
    </row>
    <row r="32" spans="1:51" ht="18" customHeight="1" x14ac:dyDescent="0.15">
      <c r="A32" s="38" t="s">
        <v>14</v>
      </c>
      <c r="B32" s="6">
        <v>36.3005</v>
      </c>
      <c r="C32" s="6">
        <v>36.3005</v>
      </c>
      <c r="D32" s="6">
        <v>36.3005</v>
      </c>
      <c r="E32" s="6">
        <v>36.3005</v>
      </c>
      <c r="F32" s="6">
        <v>36.3005</v>
      </c>
      <c r="G32" s="6">
        <v>36.3005</v>
      </c>
      <c r="H32" s="6">
        <v>36.3005</v>
      </c>
      <c r="I32" s="6">
        <v>36.3005</v>
      </c>
      <c r="J32" s="6">
        <v>36.3005</v>
      </c>
      <c r="K32" s="6">
        <v>36.3005</v>
      </c>
      <c r="L32" s="6">
        <v>36.3005</v>
      </c>
      <c r="M32" s="6">
        <v>36.3005</v>
      </c>
      <c r="N32" s="6">
        <v>36.3005</v>
      </c>
      <c r="O32" s="6">
        <v>36.3005</v>
      </c>
      <c r="P32" s="6">
        <v>36.3005</v>
      </c>
      <c r="Q32" s="6">
        <v>36.3005</v>
      </c>
      <c r="R32" s="6">
        <v>36.3005</v>
      </c>
      <c r="S32" s="6">
        <v>36.3005</v>
      </c>
      <c r="T32" s="6">
        <v>36.3005</v>
      </c>
      <c r="U32" s="6">
        <v>36.3005</v>
      </c>
      <c r="V32" s="6">
        <v>36.3005</v>
      </c>
      <c r="W32" s="6">
        <v>36.3005</v>
      </c>
      <c r="X32" s="6">
        <v>36.3005</v>
      </c>
      <c r="Y32" s="6">
        <v>36.3005</v>
      </c>
      <c r="Z32" s="6">
        <v>36.3005</v>
      </c>
      <c r="AA32" s="6">
        <v>36.3005</v>
      </c>
      <c r="AB32" s="6">
        <v>36.3005</v>
      </c>
      <c r="AC32" s="6">
        <v>36.3005</v>
      </c>
      <c r="AD32" s="6">
        <v>36.3005</v>
      </c>
      <c r="AE32" s="6">
        <v>36.3005</v>
      </c>
      <c r="AF32" s="6">
        <v>36.3005</v>
      </c>
      <c r="AG32" s="6">
        <v>36.3005</v>
      </c>
      <c r="AH32" s="6">
        <v>36.3005</v>
      </c>
      <c r="AI32" s="6">
        <v>36.3005</v>
      </c>
      <c r="AJ32" s="6">
        <v>36.3005</v>
      </c>
      <c r="AK32" s="6">
        <v>36.3005</v>
      </c>
      <c r="AL32" s="6">
        <v>36.3005</v>
      </c>
      <c r="AM32" s="6">
        <v>36.3005</v>
      </c>
      <c r="AN32" s="6">
        <v>36.3005</v>
      </c>
      <c r="AO32" s="6">
        <v>36.3005</v>
      </c>
      <c r="AP32" s="6">
        <v>36.3005</v>
      </c>
      <c r="AQ32" s="6">
        <v>36.3005</v>
      </c>
      <c r="AR32" s="6">
        <v>36.3005</v>
      </c>
      <c r="AS32" s="6">
        <v>36.3005</v>
      </c>
      <c r="AT32" s="6">
        <v>36.3005</v>
      </c>
      <c r="AU32" s="6">
        <v>36.3005</v>
      </c>
      <c r="AV32" s="6">
        <v>36.3005</v>
      </c>
      <c r="AW32" s="6">
        <v>36.3005</v>
      </c>
      <c r="AX32" s="6">
        <v>36.3005</v>
      </c>
      <c r="AY32" s="6">
        <v>36.3005</v>
      </c>
    </row>
    <row r="33" spans="1:57" ht="18" customHeight="1" x14ac:dyDescent="0.15">
      <c r="A33" s="38" t="s">
        <v>14</v>
      </c>
      <c r="B33" s="6">
        <v>35.755299999999998</v>
      </c>
      <c r="C33" s="6">
        <v>35.755299999999998</v>
      </c>
      <c r="D33" s="6">
        <v>35.755299999999998</v>
      </c>
      <c r="E33" s="6">
        <v>35.755299999999998</v>
      </c>
      <c r="F33" s="6">
        <v>35.755299999999998</v>
      </c>
      <c r="G33" s="6">
        <v>35.755299999999998</v>
      </c>
      <c r="H33" s="6">
        <v>35.755299999999998</v>
      </c>
      <c r="I33" s="6">
        <v>35.755299999999998</v>
      </c>
      <c r="J33" s="6">
        <v>35.755299999999998</v>
      </c>
      <c r="K33" s="6">
        <v>35.755299999999998</v>
      </c>
      <c r="L33" s="6">
        <v>35.755299999999998</v>
      </c>
      <c r="M33" s="6">
        <v>35.755299999999998</v>
      </c>
      <c r="N33" s="6">
        <v>35.755299999999998</v>
      </c>
      <c r="O33" s="6">
        <v>35.755299999999998</v>
      </c>
      <c r="P33" s="6">
        <v>35.755299999999998</v>
      </c>
      <c r="Q33" s="6">
        <v>35.755299999999998</v>
      </c>
      <c r="R33" s="6">
        <v>35.755299999999998</v>
      </c>
      <c r="S33" s="6">
        <v>35.755299999999998</v>
      </c>
      <c r="T33" s="6">
        <v>35.755299999999998</v>
      </c>
      <c r="U33" s="6">
        <v>35.755299999999998</v>
      </c>
      <c r="V33" s="6">
        <v>35.755299999999998</v>
      </c>
      <c r="W33" s="6">
        <v>35.755299999999998</v>
      </c>
      <c r="X33" s="6">
        <v>35.755299999999998</v>
      </c>
      <c r="Y33" s="6">
        <v>35.755299999999998</v>
      </c>
      <c r="Z33" s="6">
        <v>35.755299999999998</v>
      </c>
      <c r="AA33" s="6">
        <v>35.755299999999998</v>
      </c>
      <c r="AB33" s="6">
        <v>35.755299999999998</v>
      </c>
      <c r="AC33" s="6">
        <v>35.755299999999998</v>
      </c>
      <c r="AD33" s="6">
        <v>35.755299999999998</v>
      </c>
      <c r="AE33" s="6">
        <v>35.755299999999998</v>
      </c>
      <c r="AF33" s="6">
        <v>35.755299999999998</v>
      </c>
      <c r="AG33" s="6">
        <v>35.755299999999998</v>
      </c>
      <c r="AH33" s="6">
        <v>35.755299999999998</v>
      </c>
      <c r="AI33" s="6">
        <v>35.755299999999998</v>
      </c>
      <c r="AJ33" s="6">
        <v>35.755299999999998</v>
      </c>
      <c r="AK33" s="6">
        <v>35.755299999999998</v>
      </c>
      <c r="AL33" s="6">
        <v>35.755299999999998</v>
      </c>
      <c r="AM33" s="6">
        <v>35.755299999999998</v>
      </c>
      <c r="AN33" s="6">
        <v>35.755299999999998</v>
      </c>
      <c r="AO33" s="6">
        <v>35.755299999999998</v>
      </c>
      <c r="AP33" s="6">
        <v>35.755299999999998</v>
      </c>
      <c r="AQ33" s="6">
        <v>35.755299999999998</v>
      </c>
      <c r="AR33" s="6">
        <v>35.755299999999998</v>
      </c>
      <c r="AS33" s="6">
        <v>35.755299999999998</v>
      </c>
      <c r="AT33" s="6">
        <v>35.755299999999998</v>
      </c>
      <c r="AU33" s="6">
        <v>35.755299999999998</v>
      </c>
      <c r="AV33" s="6">
        <v>35.755299999999998</v>
      </c>
      <c r="AW33" s="6">
        <v>35.755299999999998</v>
      </c>
      <c r="AX33" s="6">
        <v>35.755299999999998</v>
      </c>
      <c r="AY33" s="6">
        <v>35.755299999999998</v>
      </c>
    </row>
    <row r="35" spans="1:57" s="20" customFormat="1" ht="18" customHeight="1" x14ac:dyDescent="0.15">
      <c r="A35" s="36" t="s">
        <v>42</v>
      </c>
      <c r="B35" s="20">
        <v>0</v>
      </c>
      <c r="C35" s="20">
        <v>1</v>
      </c>
      <c r="D35" s="20">
        <v>2</v>
      </c>
      <c r="E35" s="20">
        <v>3</v>
      </c>
      <c r="F35" s="20">
        <v>4</v>
      </c>
      <c r="G35" s="20">
        <v>5</v>
      </c>
      <c r="H35" s="20">
        <v>6</v>
      </c>
      <c r="I35" s="20">
        <v>7</v>
      </c>
      <c r="J35" s="20">
        <v>8</v>
      </c>
      <c r="K35" s="20">
        <v>9</v>
      </c>
      <c r="L35" s="20">
        <v>10</v>
      </c>
      <c r="M35" s="20">
        <v>11</v>
      </c>
      <c r="N35" s="20">
        <v>12</v>
      </c>
      <c r="O35" s="20">
        <v>13</v>
      </c>
      <c r="P35" s="20">
        <v>14</v>
      </c>
      <c r="Q35" s="20">
        <v>15</v>
      </c>
      <c r="R35" s="20">
        <v>16</v>
      </c>
      <c r="S35" s="20">
        <v>17</v>
      </c>
      <c r="T35" s="20">
        <v>18</v>
      </c>
      <c r="U35" s="20">
        <v>19</v>
      </c>
      <c r="V35" s="20">
        <v>20</v>
      </c>
      <c r="W35" s="20">
        <v>21</v>
      </c>
      <c r="X35" s="20">
        <v>22</v>
      </c>
      <c r="Y35" s="20">
        <v>23</v>
      </c>
      <c r="Z35" s="20">
        <v>24</v>
      </c>
      <c r="AA35" s="20">
        <v>25</v>
      </c>
      <c r="AB35" s="20">
        <v>26</v>
      </c>
      <c r="AC35" s="20">
        <v>27</v>
      </c>
      <c r="AD35" s="20">
        <v>28</v>
      </c>
      <c r="AE35" s="20">
        <v>29</v>
      </c>
      <c r="AF35" s="20">
        <v>30</v>
      </c>
      <c r="AG35" s="20">
        <v>31</v>
      </c>
      <c r="AH35" s="20">
        <v>32</v>
      </c>
      <c r="AI35" s="20">
        <v>33</v>
      </c>
      <c r="AJ35" s="20">
        <v>34</v>
      </c>
      <c r="AK35" s="20">
        <v>35</v>
      </c>
      <c r="AL35" s="20">
        <v>36</v>
      </c>
      <c r="AM35" s="20">
        <v>37</v>
      </c>
      <c r="AN35" s="20">
        <v>38</v>
      </c>
      <c r="AO35" s="20">
        <v>39</v>
      </c>
      <c r="AP35" s="20">
        <v>40</v>
      </c>
      <c r="AQ35" s="20">
        <v>41</v>
      </c>
      <c r="AR35" s="20">
        <v>42</v>
      </c>
      <c r="AS35" s="20">
        <v>43</v>
      </c>
      <c r="AT35" s="20">
        <v>44</v>
      </c>
      <c r="AU35" s="20">
        <v>45</v>
      </c>
      <c r="AV35" s="20">
        <v>46</v>
      </c>
      <c r="AW35" s="20">
        <v>47</v>
      </c>
      <c r="AX35" s="20">
        <v>48</v>
      </c>
      <c r="AY35" s="20">
        <v>49</v>
      </c>
      <c r="BA35" s="20" t="s">
        <v>48</v>
      </c>
      <c r="BB35" s="20" t="s">
        <v>52</v>
      </c>
      <c r="BC35" s="20" t="s">
        <v>53</v>
      </c>
      <c r="BD35" s="20" t="s">
        <v>54</v>
      </c>
      <c r="BE35" s="46" t="s">
        <v>68</v>
      </c>
    </row>
    <row r="36" spans="1:57" ht="18" customHeight="1" x14ac:dyDescent="0.15">
      <c r="A36" s="38" t="s">
        <v>5</v>
      </c>
      <c r="B36" s="34">
        <f t="shared" ref="B36:AG36" si="18">B16-B26</f>
        <v>0</v>
      </c>
      <c r="C36" s="34">
        <f t="shared" si="18"/>
        <v>0.10910000000000508</v>
      </c>
      <c r="D36" s="34">
        <f t="shared" si="18"/>
        <v>0.4054000000000002</v>
      </c>
      <c r="E36" s="34">
        <f t="shared" si="18"/>
        <v>0.76440000000000197</v>
      </c>
      <c r="F36" s="34">
        <f t="shared" si="18"/>
        <v>1.301400000000001</v>
      </c>
      <c r="G36" s="34">
        <f t="shared" si="18"/>
        <v>2.2479000000000013</v>
      </c>
      <c r="H36" s="34">
        <f t="shared" si="18"/>
        <v>2.078400000000002</v>
      </c>
      <c r="I36" s="34">
        <f t="shared" si="18"/>
        <v>2.3573000000000022</v>
      </c>
      <c r="J36" s="34">
        <f t="shared" si="18"/>
        <v>2.8543999999999983</v>
      </c>
      <c r="K36" s="34">
        <f t="shared" si="18"/>
        <v>3.793600000000005</v>
      </c>
      <c r="L36" s="34">
        <f t="shared" si="18"/>
        <v>3.669000000000004</v>
      </c>
      <c r="M36" s="34">
        <f t="shared" si="18"/>
        <v>3.8591000000000051</v>
      </c>
      <c r="N36" s="34">
        <f t="shared" si="18"/>
        <v>4.4442999999999984</v>
      </c>
      <c r="O36" s="34">
        <f t="shared" si="18"/>
        <v>5.295100000000005</v>
      </c>
      <c r="P36" s="34">
        <f t="shared" si="18"/>
        <v>6.1024999999999991</v>
      </c>
      <c r="Q36" s="34">
        <f t="shared" si="18"/>
        <v>5.9356000000000009</v>
      </c>
      <c r="R36" s="34">
        <f t="shared" si="18"/>
        <v>5.7804000000000002</v>
      </c>
      <c r="S36" s="34">
        <f t="shared" si="18"/>
        <v>7.0797000000000025</v>
      </c>
      <c r="T36" s="34">
        <f t="shared" si="18"/>
        <v>6.4149000000000029</v>
      </c>
      <c r="U36" s="34">
        <f t="shared" si="18"/>
        <v>8.1920000000000002</v>
      </c>
      <c r="V36" s="34">
        <f t="shared" si="18"/>
        <v>8.0082999999999984</v>
      </c>
      <c r="W36" s="34">
        <f t="shared" si="18"/>
        <v>8.7754000000000048</v>
      </c>
      <c r="X36" s="34">
        <f t="shared" si="18"/>
        <v>8.9573000000000036</v>
      </c>
      <c r="Y36" s="34">
        <f t="shared" si="18"/>
        <v>9.0290000000000035</v>
      </c>
      <c r="Z36" s="34">
        <f t="shared" si="18"/>
        <v>9.8915000000000006</v>
      </c>
      <c r="AA36" s="34">
        <f t="shared" si="18"/>
        <v>10.365200000000002</v>
      </c>
      <c r="AB36" s="34">
        <f t="shared" si="18"/>
        <v>10.055100000000003</v>
      </c>
      <c r="AC36" s="34">
        <f t="shared" si="18"/>
        <v>10.645600000000002</v>
      </c>
      <c r="AD36" s="34">
        <f t="shared" si="18"/>
        <v>11.295700000000004</v>
      </c>
      <c r="AE36" s="34">
        <f t="shared" si="18"/>
        <v>11.876200000000004</v>
      </c>
      <c r="AF36" s="34">
        <f t="shared" si="18"/>
        <v>13.033799999999999</v>
      </c>
      <c r="AG36" s="34">
        <f t="shared" si="18"/>
        <v>12.376800000000003</v>
      </c>
      <c r="AH36" s="34">
        <f t="shared" ref="AH36:AY36" si="19">AH16-AH26</f>
        <v>12.598800000000004</v>
      </c>
      <c r="AI36" s="34">
        <f t="shared" si="19"/>
        <v>13.494</v>
      </c>
      <c r="AJ36" s="34">
        <f t="shared" si="19"/>
        <v>14.563500000000005</v>
      </c>
      <c r="AK36" s="34">
        <f t="shared" si="19"/>
        <v>14.749000000000002</v>
      </c>
      <c r="AL36" s="34">
        <f t="shared" si="19"/>
        <v>15.5015</v>
      </c>
      <c r="AM36" s="34">
        <f t="shared" si="19"/>
        <v>15.745600000000003</v>
      </c>
      <c r="AN36" s="34">
        <f t="shared" si="19"/>
        <v>16.058500000000002</v>
      </c>
      <c r="AO36" s="34">
        <f t="shared" si="19"/>
        <v>15.867899999999999</v>
      </c>
      <c r="AP36" s="34">
        <f t="shared" si="19"/>
        <v>16.253599999999999</v>
      </c>
      <c r="AQ36" s="34">
        <f t="shared" si="19"/>
        <v>17.444200000000002</v>
      </c>
      <c r="AR36" s="34">
        <f t="shared" si="19"/>
        <v>17.821800000000003</v>
      </c>
      <c r="AS36" s="34">
        <f t="shared" si="19"/>
        <v>18.084700000000005</v>
      </c>
      <c r="AT36" s="34">
        <f t="shared" si="19"/>
        <v>18.936100000000003</v>
      </c>
      <c r="AU36" s="34">
        <f t="shared" si="19"/>
        <v>18.730499999999999</v>
      </c>
      <c r="AV36" s="34">
        <f t="shared" si="19"/>
        <v>19.849299999999999</v>
      </c>
      <c r="AW36" s="34">
        <f t="shared" si="19"/>
        <v>20.260100000000001</v>
      </c>
      <c r="AX36" s="34">
        <f t="shared" si="19"/>
        <v>20.285400000000003</v>
      </c>
      <c r="AY36" s="34">
        <f t="shared" si="19"/>
        <v>21.154000000000003</v>
      </c>
      <c r="AZ36" s="41" t="s">
        <v>5</v>
      </c>
      <c r="BA36" s="26">
        <f t="shared" ref="BA36:BA43" si="20">SLOPE(B36:AY36,B$45:AY$45)</f>
        <v>0.43316486434573837</v>
      </c>
      <c r="BB36" s="35">
        <f>AVERAGE(BA36:BA37)</f>
        <v>0.43500597358943582</v>
      </c>
      <c r="BC36" s="30">
        <f>STDEV(BA36:BA37)</f>
        <v>2.6037216622474572E-3</v>
      </c>
      <c r="BD36" s="49">
        <f>BC36/BB36</f>
        <v>5.9854848446400481E-3</v>
      </c>
      <c r="BE36" s="55">
        <f>BA36/$BB$36*100</f>
        <v>99.576762307766572</v>
      </c>
    </row>
    <row r="37" spans="1:57" ht="18" customHeight="1" x14ac:dyDescent="0.15">
      <c r="A37" s="38" t="s">
        <v>5</v>
      </c>
      <c r="B37" s="34">
        <f t="shared" ref="B37:AG37" si="21">B17-B27</f>
        <v>0</v>
      </c>
      <c r="C37" s="34">
        <f t="shared" si="21"/>
        <v>0.23400000000000176</v>
      </c>
      <c r="D37" s="34">
        <f t="shared" si="21"/>
        <v>1.0833000000000013</v>
      </c>
      <c r="E37" s="34">
        <f t="shared" si="21"/>
        <v>1.431200000000004</v>
      </c>
      <c r="F37" s="34">
        <f t="shared" si="21"/>
        <v>1.8278000000000034</v>
      </c>
      <c r="G37" s="34">
        <f t="shared" si="21"/>
        <v>1.8969999999999985</v>
      </c>
      <c r="H37" s="34">
        <f t="shared" si="21"/>
        <v>2.522199999999998</v>
      </c>
      <c r="I37" s="34">
        <f t="shared" si="21"/>
        <v>3.0394000000000005</v>
      </c>
      <c r="J37" s="34">
        <f t="shared" si="21"/>
        <v>3.4299000000000035</v>
      </c>
      <c r="K37" s="34">
        <f t="shared" si="21"/>
        <v>3.7015000000000029</v>
      </c>
      <c r="L37" s="34">
        <f t="shared" si="21"/>
        <v>4.5949999999999989</v>
      </c>
      <c r="M37" s="34">
        <f t="shared" si="21"/>
        <v>4.4936000000000007</v>
      </c>
      <c r="N37" s="34">
        <f t="shared" si="21"/>
        <v>4.7674000000000021</v>
      </c>
      <c r="O37" s="34">
        <f t="shared" si="21"/>
        <v>5.7950000000000017</v>
      </c>
      <c r="P37" s="34">
        <f t="shared" si="21"/>
        <v>6.3582999999999998</v>
      </c>
      <c r="Q37" s="34">
        <f t="shared" si="21"/>
        <v>6.6514000000000024</v>
      </c>
      <c r="R37" s="34">
        <f t="shared" si="21"/>
        <v>6.5945000000000036</v>
      </c>
      <c r="S37" s="34">
        <f t="shared" si="21"/>
        <v>7.5977999999999994</v>
      </c>
      <c r="T37" s="34">
        <f t="shared" si="21"/>
        <v>7.5519000000000034</v>
      </c>
      <c r="U37" s="34">
        <f t="shared" si="21"/>
        <v>8.7284000000000006</v>
      </c>
      <c r="V37" s="34">
        <f t="shared" si="21"/>
        <v>8.6621999999999986</v>
      </c>
      <c r="W37" s="34">
        <f t="shared" si="21"/>
        <v>9.1206999999999994</v>
      </c>
      <c r="X37" s="34">
        <f t="shared" si="21"/>
        <v>9.4346000000000032</v>
      </c>
      <c r="Y37" s="34">
        <f t="shared" si="21"/>
        <v>9.6953000000000031</v>
      </c>
      <c r="Z37" s="34">
        <f t="shared" si="21"/>
        <v>9.9194999999999993</v>
      </c>
      <c r="AA37" s="34">
        <f t="shared" si="21"/>
        <v>10.472300000000004</v>
      </c>
      <c r="AB37" s="34">
        <f t="shared" si="21"/>
        <v>11.3262</v>
      </c>
      <c r="AC37" s="34">
        <f t="shared" si="21"/>
        <v>11.463799999999999</v>
      </c>
      <c r="AD37" s="34">
        <f t="shared" si="21"/>
        <v>11.930100000000003</v>
      </c>
      <c r="AE37" s="34">
        <f t="shared" si="21"/>
        <v>12.488</v>
      </c>
      <c r="AF37" s="34">
        <f t="shared" si="21"/>
        <v>12.922200000000004</v>
      </c>
      <c r="AG37" s="34">
        <f t="shared" si="21"/>
        <v>13.952100000000002</v>
      </c>
      <c r="AH37" s="34">
        <f t="shared" ref="AH37:AY37" si="22">AH17-AH27</f>
        <v>14.048999999999999</v>
      </c>
      <c r="AI37" s="34">
        <f t="shared" si="22"/>
        <v>14.131399999999999</v>
      </c>
      <c r="AJ37" s="34">
        <f t="shared" si="22"/>
        <v>15.494300000000003</v>
      </c>
      <c r="AK37" s="34">
        <f t="shared" si="22"/>
        <v>15.558300000000003</v>
      </c>
      <c r="AL37" s="34">
        <f t="shared" si="22"/>
        <v>15.767499999999998</v>
      </c>
      <c r="AM37" s="34">
        <f t="shared" si="22"/>
        <v>15.451300000000003</v>
      </c>
      <c r="AN37" s="34">
        <f t="shared" si="22"/>
        <v>16.585500000000003</v>
      </c>
      <c r="AO37" s="34">
        <f t="shared" si="22"/>
        <v>16.9298</v>
      </c>
      <c r="AP37" s="34">
        <f t="shared" si="22"/>
        <v>17.926900000000003</v>
      </c>
      <c r="AQ37" s="34">
        <f t="shared" si="22"/>
        <v>17.8339</v>
      </c>
      <c r="AR37" s="34">
        <f t="shared" si="22"/>
        <v>18.279299999999999</v>
      </c>
      <c r="AS37" s="34">
        <f t="shared" si="22"/>
        <v>19.0809</v>
      </c>
      <c r="AT37" s="34">
        <f t="shared" si="22"/>
        <v>18.780200000000001</v>
      </c>
      <c r="AU37" s="34">
        <f t="shared" si="22"/>
        <v>19.380400000000002</v>
      </c>
      <c r="AV37" s="34">
        <f t="shared" si="22"/>
        <v>20.173299999999998</v>
      </c>
      <c r="AW37" s="34">
        <f t="shared" si="22"/>
        <v>20.642000000000003</v>
      </c>
      <c r="AX37" s="34">
        <f t="shared" si="22"/>
        <v>21.023099999999999</v>
      </c>
      <c r="AY37" s="34">
        <f t="shared" si="22"/>
        <v>20.978000000000002</v>
      </c>
      <c r="AZ37" s="41" t="s">
        <v>5</v>
      </c>
      <c r="BA37" s="26">
        <f t="shared" si="20"/>
        <v>0.43684708283313334</v>
      </c>
      <c r="BB37" s="31"/>
      <c r="BC37" s="30"/>
      <c r="BD37" s="50"/>
      <c r="BE37" s="55">
        <f t="shared" ref="BE37:BE39" si="23">BA37/$BB$36*100</f>
        <v>100.42323769223343</v>
      </c>
    </row>
    <row r="38" spans="1:57" ht="18" customHeight="1" x14ac:dyDescent="0.15">
      <c r="A38" s="38" t="s">
        <v>8</v>
      </c>
      <c r="B38" s="34">
        <f t="shared" ref="B38:AG38" si="24">B18-B28</f>
        <v>0</v>
      </c>
      <c r="C38" s="34">
        <f t="shared" si="24"/>
        <v>0.90309999999999491</v>
      </c>
      <c r="D38" s="34">
        <f t="shared" si="24"/>
        <v>0.49429999999999552</v>
      </c>
      <c r="E38" s="34">
        <f t="shared" si="24"/>
        <v>1.4436999999999998</v>
      </c>
      <c r="F38" s="34">
        <f t="shared" si="24"/>
        <v>1.621699999999997</v>
      </c>
      <c r="G38" s="34">
        <f t="shared" si="24"/>
        <v>1.7637</v>
      </c>
      <c r="H38" s="34">
        <f t="shared" si="24"/>
        <v>2.4420000000000002</v>
      </c>
      <c r="I38" s="34">
        <f t="shared" si="24"/>
        <v>2.5884</v>
      </c>
      <c r="J38" s="34">
        <f t="shared" si="24"/>
        <v>3.3195999999999941</v>
      </c>
      <c r="K38" s="34">
        <f t="shared" si="24"/>
        <v>4.1242999999999981</v>
      </c>
      <c r="L38" s="34">
        <f t="shared" si="24"/>
        <v>4.4068999999999932</v>
      </c>
      <c r="M38" s="34">
        <f t="shared" si="24"/>
        <v>4.6039999999999992</v>
      </c>
      <c r="N38" s="34">
        <f t="shared" si="24"/>
        <v>5.4328999999999965</v>
      </c>
      <c r="O38" s="34">
        <f t="shared" si="24"/>
        <v>5.3907999999999987</v>
      </c>
      <c r="P38" s="34">
        <f t="shared" si="24"/>
        <v>6.1516999999999982</v>
      </c>
      <c r="Q38" s="34">
        <f t="shared" si="24"/>
        <v>5.935299999999998</v>
      </c>
      <c r="R38" s="34">
        <f t="shared" si="24"/>
        <v>6.7153999999999954</v>
      </c>
      <c r="S38" s="34">
        <f t="shared" si="24"/>
        <v>7.6591999999999985</v>
      </c>
      <c r="T38" s="34">
        <f t="shared" si="24"/>
        <v>8.4983999999999966</v>
      </c>
      <c r="U38" s="34">
        <f t="shared" si="24"/>
        <v>8.5087999999999937</v>
      </c>
      <c r="V38" s="34">
        <f t="shared" si="24"/>
        <v>8.2797999999999945</v>
      </c>
      <c r="W38" s="34">
        <f t="shared" si="24"/>
        <v>9.6388999999999996</v>
      </c>
      <c r="X38" s="34">
        <f t="shared" si="24"/>
        <v>10.060799999999993</v>
      </c>
      <c r="Y38" s="34">
        <f t="shared" si="24"/>
        <v>10.149299999999997</v>
      </c>
      <c r="Z38" s="34">
        <f t="shared" si="24"/>
        <v>10.350299999999997</v>
      </c>
      <c r="AA38" s="34">
        <f t="shared" si="24"/>
        <v>10.898699999999998</v>
      </c>
      <c r="AB38" s="34">
        <f t="shared" si="24"/>
        <v>11.074999999999996</v>
      </c>
      <c r="AC38" s="34">
        <f t="shared" si="24"/>
        <v>11.674199999999999</v>
      </c>
      <c r="AD38" s="34">
        <f t="shared" si="24"/>
        <v>12.112299999999998</v>
      </c>
      <c r="AE38" s="34">
        <f t="shared" si="24"/>
        <v>12.169899999999998</v>
      </c>
      <c r="AF38" s="34">
        <f t="shared" si="24"/>
        <v>13.083699999999993</v>
      </c>
      <c r="AG38" s="34">
        <f t="shared" si="24"/>
        <v>13.330799999999996</v>
      </c>
      <c r="AH38" s="34">
        <f t="shared" ref="AH38:AY38" si="25">AH18-AH28</f>
        <v>13.7699</v>
      </c>
      <c r="AI38" s="34">
        <f t="shared" si="25"/>
        <v>14.084999999999994</v>
      </c>
      <c r="AJ38" s="34">
        <f t="shared" si="25"/>
        <v>14.876599999999996</v>
      </c>
      <c r="AK38" s="34">
        <f t="shared" si="25"/>
        <v>15.456799999999994</v>
      </c>
      <c r="AL38" s="34">
        <f t="shared" si="25"/>
        <v>15.654699999999998</v>
      </c>
      <c r="AM38" s="34">
        <f t="shared" si="25"/>
        <v>16.876999999999995</v>
      </c>
      <c r="AN38" s="34">
        <f t="shared" si="25"/>
        <v>17.081899999999997</v>
      </c>
      <c r="AO38" s="34">
        <f t="shared" si="25"/>
        <v>16.801599999999993</v>
      </c>
      <c r="AP38" s="34">
        <f t="shared" si="25"/>
        <v>18.061</v>
      </c>
      <c r="AQ38" s="34">
        <f t="shared" si="25"/>
        <v>18.649899999999995</v>
      </c>
      <c r="AR38" s="34">
        <f t="shared" si="25"/>
        <v>17.866199999999999</v>
      </c>
      <c r="AS38" s="34">
        <f t="shared" si="25"/>
        <v>18.520399999999995</v>
      </c>
      <c r="AT38" s="34">
        <f t="shared" si="25"/>
        <v>19.505099999999999</v>
      </c>
      <c r="AU38" s="34">
        <f t="shared" si="25"/>
        <v>19.520099999999999</v>
      </c>
      <c r="AV38" s="34">
        <f t="shared" si="25"/>
        <v>19.697699999999998</v>
      </c>
      <c r="AW38" s="34">
        <f t="shared" si="25"/>
        <v>21.173899999999996</v>
      </c>
      <c r="AX38" s="34">
        <f t="shared" si="25"/>
        <v>21.186999999999998</v>
      </c>
      <c r="AY38" s="34">
        <f t="shared" si="25"/>
        <v>21.955299999999994</v>
      </c>
      <c r="AZ38" s="38" t="s">
        <v>8</v>
      </c>
      <c r="BA38" s="26">
        <f t="shared" si="20"/>
        <v>0.44252518607442964</v>
      </c>
      <c r="BB38" s="35">
        <f>AVERAGE(BA38:BA39)</f>
        <v>0.44444087875150057</v>
      </c>
      <c r="BC38" s="30">
        <f>STDEV(BA38:BA39)</f>
        <v>2.7091985652525222E-3</v>
      </c>
      <c r="BD38" s="50">
        <f>BC38/BB36</f>
        <v>6.2279571540079549E-3</v>
      </c>
      <c r="BE38" s="55">
        <f t="shared" si="23"/>
        <v>101.72853085739244</v>
      </c>
    </row>
    <row r="39" spans="1:57" ht="18" customHeight="1" x14ac:dyDescent="0.15">
      <c r="A39" s="38" t="s">
        <v>8</v>
      </c>
      <c r="B39" s="34">
        <f t="shared" ref="B39:AG39" si="26">B19-B29</f>
        <v>0</v>
      </c>
      <c r="C39" s="34">
        <f t="shared" si="26"/>
        <v>0.54549999999999699</v>
      </c>
      <c r="D39" s="34">
        <f t="shared" si="26"/>
        <v>0.55209999999999582</v>
      </c>
      <c r="E39" s="34">
        <f t="shared" si="26"/>
        <v>1.7702999999999989</v>
      </c>
      <c r="F39" s="34">
        <f t="shared" si="26"/>
        <v>2.0026999999999973</v>
      </c>
      <c r="G39" s="34">
        <f t="shared" si="26"/>
        <v>2.1635999999999953</v>
      </c>
      <c r="H39" s="34">
        <f t="shared" si="26"/>
        <v>1.8511999999999986</v>
      </c>
      <c r="I39" s="34">
        <f t="shared" si="26"/>
        <v>3.4466999999999999</v>
      </c>
      <c r="J39" s="34">
        <f t="shared" si="26"/>
        <v>3.4261999999999944</v>
      </c>
      <c r="K39" s="34">
        <f t="shared" si="26"/>
        <v>4.3299999999999983</v>
      </c>
      <c r="L39" s="34">
        <f t="shared" si="26"/>
        <v>4.9912999999999954</v>
      </c>
      <c r="M39" s="34">
        <f t="shared" si="26"/>
        <v>4.8837999999999937</v>
      </c>
      <c r="N39" s="34">
        <f t="shared" si="26"/>
        <v>5.9952999999999932</v>
      </c>
      <c r="O39" s="34">
        <f t="shared" si="26"/>
        <v>5.9810999999999979</v>
      </c>
      <c r="P39" s="34">
        <f t="shared" si="26"/>
        <v>6.0663999999999945</v>
      </c>
      <c r="Q39" s="34">
        <f t="shared" si="26"/>
        <v>6.6025999999999954</v>
      </c>
      <c r="R39" s="34">
        <f t="shared" si="26"/>
        <v>7.4984999999999999</v>
      </c>
      <c r="S39" s="34">
        <f t="shared" si="26"/>
        <v>7.9598999999999975</v>
      </c>
      <c r="T39" s="34">
        <f t="shared" si="26"/>
        <v>7.6735999999999933</v>
      </c>
      <c r="U39" s="34">
        <f t="shared" si="26"/>
        <v>8.2357999999999976</v>
      </c>
      <c r="V39" s="34">
        <f t="shared" si="26"/>
        <v>8.9639999999999986</v>
      </c>
      <c r="W39" s="34">
        <f t="shared" si="26"/>
        <v>8.8562999999999974</v>
      </c>
      <c r="X39" s="34">
        <f t="shared" si="26"/>
        <v>9.5434999999999945</v>
      </c>
      <c r="Y39" s="34">
        <f t="shared" si="26"/>
        <v>10.068799999999996</v>
      </c>
      <c r="Z39" s="34">
        <f t="shared" si="26"/>
        <v>10.520999999999994</v>
      </c>
      <c r="AA39" s="34">
        <f t="shared" si="26"/>
        <v>10.956299999999999</v>
      </c>
      <c r="AB39" s="34">
        <f t="shared" si="26"/>
        <v>11.529999999999994</v>
      </c>
      <c r="AC39" s="34">
        <f t="shared" si="26"/>
        <v>12.529999999999994</v>
      </c>
      <c r="AD39" s="34">
        <f t="shared" si="26"/>
        <v>12.249799999999993</v>
      </c>
      <c r="AE39" s="34">
        <f t="shared" si="26"/>
        <v>12.773599999999995</v>
      </c>
      <c r="AF39" s="34">
        <f t="shared" si="26"/>
        <v>13.384399999999999</v>
      </c>
      <c r="AG39" s="34">
        <f t="shared" si="26"/>
        <v>13.0032</v>
      </c>
      <c r="AH39" s="34">
        <f t="shared" ref="AH39:AY39" si="27">AH19-AH29</f>
        <v>13.389599999999994</v>
      </c>
      <c r="AI39" s="34">
        <f t="shared" si="27"/>
        <v>15.021299999999997</v>
      </c>
      <c r="AJ39" s="34">
        <f t="shared" si="27"/>
        <v>15.213099999999997</v>
      </c>
      <c r="AK39" s="34">
        <f t="shared" si="27"/>
        <v>16.211799999999997</v>
      </c>
      <c r="AL39" s="34">
        <f t="shared" si="27"/>
        <v>16.233499999999999</v>
      </c>
      <c r="AM39" s="34">
        <f t="shared" si="27"/>
        <v>16.980799999999995</v>
      </c>
      <c r="AN39" s="34">
        <f t="shared" si="27"/>
        <v>17.323499999999996</v>
      </c>
      <c r="AO39" s="34">
        <f t="shared" si="27"/>
        <v>17.610399999999998</v>
      </c>
      <c r="AP39" s="34">
        <f t="shared" si="27"/>
        <v>17.771499999999996</v>
      </c>
      <c r="AQ39" s="34">
        <f t="shared" si="27"/>
        <v>18.247299999999996</v>
      </c>
      <c r="AR39" s="34">
        <f t="shared" si="27"/>
        <v>18.3416</v>
      </c>
      <c r="AS39" s="34">
        <f t="shared" si="27"/>
        <v>19.266999999999996</v>
      </c>
      <c r="AT39" s="34">
        <f t="shared" si="27"/>
        <v>18.9878</v>
      </c>
      <c r="AU39" s="34">
        <f t="shared" si="27"/>
        <v>20.182899999999997</v>
      </c>
      <c r="AV39" s="34">
        <f t="shared" si="27"/>
        <v>20.909099999999995</v>
      </c>
      <c r="AW39" s="34">
        <f t="shared" si="27"/>
        <v>21.186699999999995</v>
      </c>
      <c r="AX39" s="34">
        <f t="shared" si="27"/>
        <v>21.654799999999994</v>
      </c>
      <c r="AY39" s="34">
        <f t="shared" si="27"/>
        <v>21.973999999999997</v>
      </c>
      <c r="AZ39" s="38" t="s">
        <v>8</v>
      </c>
      <c r="BA39" s="26">
        <f t="shared" si="20"/>
        <v>0.44635657142857149</v>
      </c>
      <c r="BC39" s="23"/>
      <c r="BD39" s="23"/>
      <c r="BE39" s="55">
        <f t="shared" si="23"/>
        <v>102.6092970047001</v>
      </c>
    </row>
    <row r="40" spans="1:57" ht="18" customHeight="1" x14ac:dyDescent="0.15">
      <c r="A40" s="38" t="s">
        <v>11</v>
      </c>
      <c r="B40" s="34">
        <f t="shared" ref="B40:AG40" si="28">B20-B30</f>
        <v>0</v>
      </c>
      <c r="C40" s="34">
        <f t="shared" si="28"/>
        <v>0.17909999999999826</v>
      </c>
      <c r="D40" s="34">
        <f t="shared" si="28"/>
        <v>0.37049999999999983</v>
      </c>
      <c r="E40" s="34">
        <f t="shared" si="28"/>
        <v>3.0000000000001137E-2</v>
      </c>
      <c r="F40" s="34">
        <f t="shared" si="28"/>
        <v>0.23140000000000072</v>
      </c>
      <c r="G40" s="34">
        <f t="shared" si="28"/>
        <v>0.65429999999999922</v>
      </c>
      <c r="H40" s="34">
        <f t="shared" si="28"/>
        <v>0.64219999999999899</v>
      </c>
      <c r="I40" s="34">
        <f t="shared" si="28"/>
        <v>0.44269999999999854</v>
      </c>
      <c r="J40" s="34">
        <f t="shared" si="28"/>
        <v>0.74040000000000106</v>
      </c>
      <c r="K40" s="34">
        <f t="shared" si="28"/>
        <v>0.89969999999999928</v>
      </c>
      <c r="L40" s="34">
        <f t="shared" si="28"/>
        <v>0.91430000000000078</v>
      </c>
      <c r="M40" s="34">
        <f t="shared" si="28"/>
        <v>1.3073000000000015</v>
      </c>
      <c r="N40" s="34">
        <f t="shared" si="28"/>
        <v>0.99540000000000006</v>
      </c>
      <c r="O40" s="34">
        <f t="shared" si="28"/>
        <v>1.4724000000000004</v>
      </c>
      <c r="P40" s="34">
        <f t="shared" si="28"/>
        <v>1.3892999999999986</v>
      </c>
      <c r="Q40" s="34">
        <f t="shared" si="28"/>
        <v>1.9679000000000002</v>
      </c>
      <c r="R40" s="34">
        <f t="shared" si="28"/>
        <v>2.2590000000000003</v>
      </c>
      <c r="S40" s="34">
        <f t="shared" si="28"/>
        <v>2.5097999999999985</v>
      </c>
      <c r="T40" s="34">
        <f t="shared" si="28"/>
        <v>1.8755999999999986</v>
      </c>
      <c r="U40" s="34">
        <f t="shared" si="28"/>
        <v>2.4003000000000014</v>
      </c>
      <c r="V40" s="34">
        <f t="shared" si="28"/>
        <v>2.7505999999999986</v>
      </c>
      <c r="W40" s="34">
        <f t="shared" si="28"/>
        <v>2.6051000000000002</v>
      </c>
      <c r="X40" s="34">
        <f t="shared" si="28"/>
        <v>2.5350999999999999</v>
      </c>
      <c r="Y40" s="34">
        <f t="shared" si="28"/>
        <v>3.0048999999999992</v>
      </c>
      <c r="Z40" s="34">
        <f t="shared" si="28"/>
        <v>3.0630999999999986</v>
      </c>
      <c r="AA40" s="34">
        <f t="shared" si="28"/>
        <v>3.0769999999999982</v>
      </c>
      <c r="AB40" s="34">
        <f t="shared" si="28"/>
        <v>3.5142000000000024</v>
      </c>
      <c r="AC40" s="34">
        <f t="shared" si="28"/>
        <v>3.0780999999999992</v>
      </c>
      <c r="AD40" s="34">
        <f t="shared" si="28"/>
        <v>3.7907000000000011</v>
      </c>
      <c r="AE40" s="34">
        <f t="shared" si="28"/>
        <v>4.0722000000000023</v>
      </c>
      <c r="AF40" s="34">
        <f t="shared" si="28"/>
        <v>4.1034000000000006</v>
      </c>
      <c r="AG40" s="34">
        <f t="shared" si="28"/>
        <v>4.1366000000000014</v>
      </c>
      <c r="AH40" s="34">
        <f t="shared" ref="AH40:AY40" si="29">AH20-AH30</f>
        <v>3.7683999999999997</v>
      </c>
      <c r="AI40" s="34">
        <f t="shared" si="29"/>
        <v>4.2090000000000032</v>
      </c>
      <c r="AJ40" s="34">
        <f t="shared" si="29"/>
        <v>4.6668000000000021</v>
      </c>
      <c r="AK40" s="34">
        <f t="shared" si="29"/>
        <v>4.7704000000000022</v>
      </c>
      <c r="AL40" s="34">
        <f t="shared" si="29"/>
        <v>4.9720999999999975</v>
      </c>
      <c r="AM40" s="34">
        <f t="shared" si="29"/>
        <v>5.0122999999999962</v>
      </c>
      <c r="AN40" s="34">
        <f t="shared" si="29"/>
        <v>5.417900000000003</v>
      </c>
      <c r="AO40" s="34">
        <f t="shared" si="29"/>
        <v>6.085799999999999</v>
      </c>
      <c r="AP40" s="34">
        <f t="shared" si="29"/>
        <v>5.7706000000000017</v>
      </c>
      <c r="AQ40" s="34">
        <f t="shared" si="29"/>
        <v>5.3250999999999991</v>
      </c>
      <c r="AR40" s="34">
        <f t="shared" si="29"/>
        <v>6.267000000000003</v>
      </c>
      <c r="AS40" s="34">
        <f t="shared" si="29"/>
        <v>5.8474999999999966</v>
      </c>
      <c r="AT40" s="34">
        <f t="shared" si="29"/>
        <v>6.4590000000000032</v>
      </c>
      <c r="AU40" s="34">
        <f t="shared" si="29"/>
        <v>7.3378999999999976</v>
      </c>
      <c r="AV40" s="34">
        <f t="shared" si="29"/>
        <v>6.2331999999999965</v>
      </c>
      <c r="AW40" s="34">
        <f t="shared" si="29"/>
        <v>6.3175000000000026</v>
      </c>
      <c r="AX40" s="34">
        <f t="shared" si="29"/>
        <v>6.6646999999999963</v>
      </c>
      <c r="AY40" s="34">
        <f t="shared" si="29"/>
        <v>6.6741000000000028</v>
      </c>
      <c r="AZ40" s="38" t="s">
        <v>11</v>
      </c>
      <c r="BA40" s="26">
        <f t="shared" si="20"/>
        <v>0.14748908043217288</v>
      </c>
      <c r="BB40" s="26">
        <f>AVERAGE(BA40:BA41)</f>
        <v>0.14626604081632655</v>
      </c>
      <c r="BC40" s="23">
        <f>STDEV(BA40:BA41)</f>
        <v>1.7296392120494369E-3</v>
      </c>
      <c r="BD40" s="23">
        <f>BC40/BB40</f>
        <v>1.1825295895042581E-2</v>
      </c>
    </row>
    <row r="41" spans="1:57" ht="18" customHeight="1" x14ac:dyDescent="0.15">
      <c r="A41" s="38" t="s">
        <v>11</v>
      </c>
      <c r="B41" s="34">
        <f t="shared" ref="B41:AG41" si="30">B21-B31</f>
        <v>0</v>
      </c>
      <c r="C41" s="34">
        <f t="shared" si="30"/>
        <v>-0.17599999999999838</v>
      </c>
      <c r="D41" s="34">
        <f t="shared" si="30"/>
        <v>0.36180000000000234</v>
      </c>
      <c r="E41" s="34">
        <f t="shared" si="30"/>
        <v>0.69410000000000238</v>
      </c>
      <c r="F41" s="34">
        <f t="shared" si="30"/>
        <v>-0.23010000000000019</v>
      </c>
      <c r="G41" s="34">
        <f t="shared" si="30"/>
        <v>0.35240000000000293</v>
      </c>
      <c r="H41" s="34">
        <f t="shared" si="30"/>
        <v>0.70010000000000261</v>
      </c>
      <c r="I41" s="34">
        <f t="shared" si="30"/>
        <v>0.85560000000000258</v>
      </c>
      <c r="J41" s="34">
        <f t="shared" si="30"/>
        <v>0.863900000000001</v>
      </c>
      <c r="K41" s="34">
        <f t="shared" si="30"/>
        <v>0.58560000000000301</v>
      </c>
      <c r="L41" s="34">
        <f t="shared" si="30"/>
        <v>0.82080000000000197</v>
      </c>
      <c r="M41" s="34">
        <f t="shared" si="30"/>
        <v>1.3274000000000008</v>
      </c>
      <c r="N41" s="34">
        <f t="shared" si="30"/>
        <v>1.184700000000003</v>
      </c>
      <c r="O41" s="34">
        <f t="shared" si="30"/>
        <v>1.1989000000000019</v>
      </c>
      <c r="P41" s="34">
        <f t="shared" si="30"/>
        <v>1.7551999999999985</v>
      </c>
      <c r="Q41" s="34">
        <f t="shared" si="30"/>
        <v>1.4556000000000004</v>
      </c>
      <c r="R41" s="34">
        <f t="shared" si="30"/>
        <v>1.8264999999999993</v>
      </c>
      <c r="S41" s="34">
        <f t="shared" si="30"/>
        <v>1.8323</v>
      </c>
      <c r="T41" s="34">
        <f t="shared" si="30"/>
        <v>2.2181000000000033</v>
      </c>
      <c r="U41" s="34">
        <f t="shared" si="30"/>
        <v>1.8559999999999981</v>
      </c>
      <c r="V41" s="34">
        <f t="shared" si="30"/>
        <v>2.1794000000000047</v>
      </c>
      <c r="W41" s="34">
        <f t="shared" si="30"/>
        <v>2.4107999999999983</v>
      </c>
      <c r="X41" s="34">
        <f t="shared" si="30"/>
        <v>2.8685000000000009</v>
      </c>
      <c r="Y41" s="34">
        <f t="shared" si="30"/>
        <v>2.8465000000000025</v>
      </c>
      <c r="Z41" s="34">
        <f t="shared" si="30"/>
        <v>2.8675000000000033</v>
      </c>
      <c r="AA41" s="34">
        <f t="shared" si="30"/>
        <v>2.4565999999999981</v>
      </c>
      <c r="AB41" s="34">
        <f t="shared" si="30"/>
        <v>3.4858000000000011</v>
      </c>
      <c r="AC41" s="34">
        <f t="shared" si="30"/>
        <v>4.4304000000000023</v>
      </c>
      <c r="AD41" s="34">
        <f t="shared" si="30"/>
        <v>3.3240000000000016</v>
      </c>
      <c r="AE41" s="34">
        <f t="shared" si="30"/>
        <v>2.6999000000000031</v>
      </c>
      <c r="AF41" s="34">
        <f t="shared" si="30"/>
        <v>3.2556000000000047</v>
      </c>
      <c r="AG41" s="34">
        <f t="shared" si="30"/>
        <v>3.6693000000000033</v>
      </c>
      <c r="AH41" s="34">
        <f t="shared" ref="AH41:AY41" si="31">AH21-AH31</f>
        <v>4.2651000000000003</v>
      </c>
      <c r="AI41" s="34">
        <f t="shared" si="31"/>
        <v>4.7611000000000026</v>
      </c>
      <c r="AJ41" s="34">
        <f t="shared" si="31"/>
        <v>4.6879999999999988</v>
      </c>
      <c r="AK41" s="34">
        <f t="shared" si="31"/>
        <v>4.5975000000000001</v>
      </c>
      <c r="AL41" s="34">
        <f t="shared" si="31"/>
        <v>4.6930000000000014</v>
      </c>
      <c r="AM41" s="34">
        <f t="shared" si="31"/>
        <v>4.6149999999999984</v>
      </c>
      <c r="AN41" s="34">
        <f t="shared" si="31"/>
        <v>5.1485999999999983</v>
      </c>
      <c r="AO41" s="34">
        <f t="shared" si="31"/>
        <v>4.887000000000004</v>
      </c>
      <c r="AP41" s="34">
        <f t="shared" si="31"/>
        <v>4.9929000000000023</v>
      </c>
      <c r="AQ41" s="34">
        <f t="shared" si="31"/>
        <v>5.9830000000000005</v>
      </c>
      <c r="AR41" s="34">
        <f t="shared" si="31"/>
        <v>5.2110000000000021</v>
      </c>
      <c r="AS41" s="34">
        <f t="shared" si="31"/>
        <v>6.1434000000000033</v>
      </c>
      <c r="AT41" s="34">
        <f t="shared" si="31"/>
        <v>5.7407000000000004</v>
      </c>
      <c r="AU41" s="34">
        <f t="shared" si="31"/>
        <v>6.0507999999999988</v>
      </c>
      <c r="AV41" s="34">
        <f t="shared" si="31"/>
        <v>6.6431000000000004</v>
      </c>
      <c r="AW41" s="34">
        <f t="shared" si="31"/>
        <v>6.7457000000000029</v>
      </c>
      <c r="AX41" s="34">
        <f t="shared" si="31"/>
        <v>7.0398999999999994</v>
      </c>
      <c r="AY41" s="34">
        <f t="shared" si="31"/>
        <v>7.3853000000000044</v>
      </c>
      <c r="AZ41" s="38" t="s">
        <v>11</v>
      </c>
      <c r="BA41" s="26">
        <f t="shared" si="20"/>
        <v>0.14504300120048025</v>
      </c>
      <c r="BC41" s="23"/>
      <c r="BD41" s="23"/>
    </row>
    <row r="42" spans="1:57" ht="18" customHeight="1" x14ac:dyDescent="0.15">
      <c r="A42" s="38" t="s">
        <v>14</v>
      </c>
      <c r="B42" s="34">
        <f t="shared" ref="B42:AG42" si="32">B22-B32</f>
        <v>0</v>
      </c>
      <c r="C42" s="34">
        <f t="shared" si="32"/>
        <v>1.3947000000000003</v>
      </c>
      <c r="D42" s="34">
        <f t="shared" si="32"/>
        <v>2.3003</v>
      </c>
      <c r="E42" s="34">
        <f t="shared" si="32"/>
        <v>2.8432000000000031</v>
      </c>
      <c r="F42" s="34">
        <f t="shared" si="32"/>
        <v>3.5576000000000008</v>
      </c>
      <c r="G42" s="34">
        <f t="shared" si="32"/>
        <v>4.0754999999999981</v>
      </c>
      <c r="H42" s="34">
        <f t="shared" si="32"/>
        <v>5.1304000000000016</v>
      </c>
      <c r="I42" s="34">
        <f t="shared" si="32"/>
        <v>5.1903000000000006</v>
      </c>
      <c r="J42" s="34">
        <f t="shared" si="32"/>
        <v>6.4502000000000024</v>
      </c>
      <c r="K42" s="34">
        <f t="shared" si="32"/>
        <v>6.8440999999999974</v>
      </c>
      <c r="L42" s="34">
        <f t="shared" si="32"/>
        <v>7.6989000000000019</v>
      </c>
      <c r="M42" s="34">
        <f t="shared" si="32"/>
        <v>9.0260999999999996</v>
      </c>
      <c r="N42" s="34">
        <f t="shared" si="32"/>
        <v>9.6148999999999987</v>
      </c>
      <c r="O42" s="34">
        <f t="shared" si="32"/>
        <v>10.596400000000003</v>
      </c>
      <c r="P42" s="34">
        <f t="shared" si="32"/>
        <v>10.950800000000001</v>
      </c>
      <c r="Q42" s="34">
        <f t="shared" si="32"/>
        <v>10.984900000000003</v>
      </c>
      <c r="R42" s="34">
        <f t="shared" si="32"/>
        <v>12.2836</v>
      </c>
      <c r="S42" s="34">
        <f t="shared" si="32"/>
        <v>13.323599999999999</v>
      </c>
      <c r="T42" s="34">
        <f t="shared" si="32"/>
        <v>13.881300000000003</v>
      </c>
      <c r="U42" s="34">
        <f t="shared" si="32"/>
        <v>13.803400000000003</v>
      </c>
      <c r="V42" s="34">
        <f t="shared" si="32"/>
        <v>15.027300000000004</v>
      </c>
      <c r="W42" s="34">
        <f t="shared" si="32"/>
        <v>15.947000000000003</v>
      </c>
      <c r="X42" s="34">
        <f t="shared" si="32"/>
        <v>17.663400000000003</v>
      </c>
      <c r="Y42" s="34">
        <f t="shared" si="32"/>
        <v>17.915900000000001</v>
      </c>
      <c r="Z42" s="34">
        <f t="shared" si="32"/>
        <v>18.252600000000001</v>
      </c>
      <c r="AA42" s="34">
        <f t="shared" si="32"/>
        <v>19.105899999999998</v>
      </c>
      <c r="AB42" s="34">
        <f t="shared" si="32"/>
        <v>19.6661</v>
      </c>
      <c r="AC42" s="34">
        <f t="shared" si="32"/>
        <v>19.659700000000001</v>
      </c>
      <c r="AD42" s="34">
        <f t="shared" si="32"/>
        <v>21.067999999999998</v>
      </c>
      <c r="AE42" s="34">
        <f t="shared" si="32"/>
        <v>22.583500000000001</v>
      </c>
      <c r="AF42" s="34">
        <f t="shared" si="32"/>
        <v>22.892800000000001</v>
      </c>
      <c r="AG42" s="34">
        <f t="shared" si="32"/>
        <v>23.466200000000001</v>
      </c>
      <c r="AH42" s="34">
        <f t="shared" ref="AH42:AY42" si="33">AH22-AH32</f>
        <v>24.625</v>
      </c>
      <c r="AI42" s="34">
        <f t="shared" si="33"/>
        <v>25.820500000000003</v>
      </c>
      <c r="AJ42" s="34">
        <f t="shared" si="33"/>
        <v>25.863500000000002</v>
      </c>
      <c r="AK42" s="34">
        <f t="shared" si="33"/>
        <v>27.489899999999999</v>
      </c>
      <c r="AL42" s="34">
        <f t="shared" si="33"/>
        <v>27.486400000000003</v>
      </c>
      <c r="AM42" s="34">
        <f t="shared" si="33"/>
        <v>28.442499999999995</v>
      </c>
      <c r="AN42" s="34">
        <f t="shared" si="33"/>
        <v>29.254400000000004</v>
      </c>
      <c r="AO42" s="34">
        <f t="shared" si="33"/>
        <v>30.285600000000002</v>
      </c>
      <c r="AP42" s="34">
        <f t="shared" si="33"/>
        <v>30.221599999999995</v>
      </c>
      <c r="AQ42" s="34">
        <f t="shared" si="33"/>
        <v>31.353800000000007</v>
      </c>
      <c r="AR42" s="34">
        <f t="shared" si="33"/>
        <v>32.416700000000006</v>
      </c>
      <c r="AS42" s="34">
        <f t="shared" si="33"/>
        <v>33.099999999999994</v>
      </c>
      <c r="AT42" s="34">
        <f t="shared" si="33"/>
        <v>34.035799999999995</v>
      </c>
      <c r="AU42" s="34">
        <f t="shared" si="33"/>
        <v>34.477000000000004</v>
      </c>
      <c r="AV42" s="34">
        <f t="shared" si="33"/>
        <v>35.148499999999999</v>
      </c>
      <c r="AW42" s="34">
        <f t="shared" si="33"/>
        <v>36.354299999999995</v>
      </c>
      <c r="AX42" s="34">
        <f t="shared" si="33"/>
        <v>37.455200000000005</v>
      </c>
      <c r="AY42" s="34">
        <f t="shared" si="33"/>
        <v>37.769900000000007</v>
      </c>
      <c r="AZ42" s="38" t="s">
        <v>14</v>
      </c>
      <c r="BA42" s="26">
        <f t="shared" si="20"/>
        <v>0.76216665546218498</v>
      </c>
      <c r="BB42" s="26">
        <f>AVERAGE(BA42:BA43)</f>
        <v>0.75935422088835547</v>
      </c>
      <c r="BC42" s="23">
        <f>STDEV(BA42:BA43)</f>
        <v>3.9773831175967736E-3</v>
      </c>
      <c r="BD42" s="23">
        <f>BC42/BB42</f>
        <v>5.2378494886664373E-3</v>
      </c>
    </row>
    <row r="43" spans="1:57" ht="18" customHeight="1" x14ac:dyDescent="0.15">
      <c r="A43" s="38" t="s">
        <v>14</v>
      </c>
      <c r="B43" s="34">
        <f t="shared" ref="B43:AG43" si="34">B23-B33</f>
        <v>0</v>
      </c>
      <c r="C43" s="34">
        <f t="shared" si="34"/>
        <v>0.12590000000000146</v>
      </c>
      <c r="D43" s="34">
        <f t="shared" si="34"/>
        <v>1.2289999999999992</v>
      </c>
      <c r="E43" s="34">
        <f t="shared" si="34"/>
        <v>2.8596000000000004</v>
      </c>
      <c r="F43" s="34">
        <f t="shared" si="34"/>
        <v>2.9780000000000015</v>
      </c>
      <c r="G43" s="34">
        <f t="shared" si="34"/>
        <v>3.2041000000000039</v>
      </c>
      <c r="H43" s="34">
        <f t="shared" si="34"/>
        <v>5.1839000000000013</v>
      </c>
      <c r="I43" s="34">
        <f t="shared" si="34"/>
        <v>4.2816000000000045</v>
      </c>
      <c r="J43" s="34">
        <f t="shared" si="34"/>
        <v>5.8199000000000041</v>
      </c>
      <c r="K43" s="34">
        <f t="shared" si="34"/>
        <v>7.4586000000000041</v>
      </c>
      <c r="L43" s="34">
        <f t="shared" si="34"/>
        <v>6.827300000000001</v>
      </c>
      <c r="M43" s="34">
        <f t="shared" si="34"/>
        <v>7.8621000000000052</v>
      </c>
      <c r="N43" s="34">
        <f t="shared" si="34"/>
        <v>8.8075000000000045</v>
      </c>
      <c r="O43" s="34">
        <f t="shared" si="34"/>
        <v>9.3190999999999988</v>
      </c>
      <c r="P43" s="34">
        <f t="shared" si="34"/>
        <v>10.719700000000003</v>
      </c>
      <c r="Q43" s="34">
        <f t="shared" si="34"/>
        <v>11.105000000000004</v>
      </c>
      <c r="R43" s="34">
        <f t="shared" si="34"/>
        <v>11.882899999999999</v>
      </c>
      <c r="S43" s="34">
        <f t="shared" si="34"/>
        <v>12.541200000000003</v>
      </c>
      <c r="T43" s="34">
        <f t="shared" si="34"/>
        <v>13.488</v>
      </c>
      <c r="U43" s="34">
        <f t="shared" si="34"/>
        <v>14.160400000000003</v>
      </c>
      <c r="V43" s="34">
        <f t="shared" si="34"/>
        <v>15.107399999999998</v>
      </c>
      <c r="W43" s="34">
        <f t="shared" si="34"/>
        <v>15.644600000000004</v>
      </c>
      <c r="X43" s="34">
        <f t="shared" si="34"/>
        <v>16.399700000000003</v>
      </c>
      <c r="Y43" s="34">
        <f t="shared" si="34"/>
        <v>16.632800000000003</v>
      </c>
      <c r="Z43" s="34">
        <f t="shared" si="34"/>
        <v>17.854800000000004</v>
      </c>
      <c r="AA43" s="34">
        <f t="shared" si="34"/>
        <v>18.882200000000005</v>
      </c>
      <c r="AB43" s="34">
        <f t="shared" si="34"/>
        <v>18.571000000000005</v>
      </c>
      <c r="AC43" s="34">
        <f t="shared" si="34"/>
        <v>19.726700000000001</v>
      </c>
      <c r="AD43" s="34">
        <f t="shared" si="34"/>
        <v>20.894500000000001</v>
      </c>
      <c r="AE43" s="34">
        <f t="shared" si="34"/>
        <v>21.904800000000002</v>
      </c>
      <c r="AF43" s="34">
        <f t="shared" si="34"/>
        <v>22.946899999999999</v>
      </c>
      <c r="AG43" s="34">
        <f t="shared" si="34"/>
        <v>23.034199999999998</v>
      </c>
      <c r="AH43" s="34">
        <f t="shared" ref="AH43:AY43" si="35">AH23-AH33</f>
        <v>23.893900000000002</v>
      </c>
      <c r="AI43" s="34">
        <f t="shared" si="35"/>
        <v>24.501200000000004</v>
      </c>
      <c r="AJ43" s="34">
        <f t="shared" si="35"/>
        <v>25.464600000000004</v>
      </c>
      <c r="AK43" s="34">
        <f t="shared" si="35"/>
        <v>26.685900000000004</v>
      </c>
      <c r="AL43" s="34">
        <f t="shared" si="35"/>
        <v>27.262300000000003</v>
      </c>
      <c r="AM43" s="34">
        <f t="shared" si="35"/>
        <v>27.993300000000005</v>
      </c>
      <c r="AN43" s="34">
        <f t="shared" si="35"/>
        <v>28.343700000000005</v>
      </c>
      <c r="AO43" s="34">
        <f t="shared" si="35"/>
        <v>29.262800000000006</v>
      </c>
      <c r="AP43" s="34">
        <f t="shared" si="35"/>
        <v>30.641399999999997</v>
      </c>
      <c r="AQ43" s="34">
        <f t="shared" si="35"/>
        <v>31.065199999999997</v>
      </c>
      <c r="AR43" s="34">
        <f t="shared" si="35"/>
        <v>31.397100000000002</v>
      </c>
      <c r="AS43" s="34">
        <f t="shared" si="35"/>
        <v>31.941800000000008</v>
      </c>
      <c r="AT43" s="34">
        <f t="shared" si="35"/>
        <v>33.427700000000009</v>
      </c>
      <c r="AU43" s="34">
        <f t="shared" si="35"/>
        <v>34.052700000000009</v>
      </c>
      <c r="AV43" s="34">
        <f t="shared" si="35"/>
        <v>34.657500000000006</v>
      </c>
      <c r="AW43" s="34">
        <f t="shared" si="35"/>
        <v>35.142199999999995</v>
      </c>
      <c r="AX43" s="34">
        <f t="shared" si="35"/>
        <v>35.805200000000006</v>
      </c>
      <c r="AY43" s="34">
        <f t="shared" si="35"/>
        <v>36.938200000000002</v>
      </c>
      <c r="AZ43" s="38" t="s">
        <v>14</v>
      </c>
      <c r="BA43" s="26">
        <f t="shared" si="20"/>
        <v>0.75654178631452584</v>
      </c>
    </row>
    <row r="45" spans="1:57" s="20" customFormat="1" ht="18" customHeight="1" x14ac:dyDescent="0.15">
      <c r="A45" s="36" t="s">
        <v>62</v>
      </c>
      <c r="B45" s="20">
        <v>0</v>
      </c>
      <c r="C45" s="20">
        <v>1</v>
      </c>
      <c r="D45" s="20">
        <v>2</v>
      </c>
      <c r="E45" s="20">
        <v>3</v>
      </c>
      <c r="F45" s="20">
        <v>4</v>
      </c>
      <c r="G45" s="20">
        <v>5</v>
      </c>
      <c r="H45" s="20">
        <v>6</v>
      </c>
      <c r="I45" s="20">
        <v>7</v>
      </c>
      <c r="J45" s="20">
        <v>8</v>
      </c>
      <c r="K45" s="20">
        <v>9</v>
      </c>
      <c r="L45" s="20">
        <v>10</v>
      </c>
      <c r="M45" s="20">
        <v>11</v>
      </c>
      <c r="N45" s="20">
        <v>12</v>
      </c>
      <c r="O45" s="20">
        <v>13</v>
      </c>
      <c r="P45" s="20">
        <v>14</v>
      </c>
      <c r="Q45" s="20">
        <v>15</v>
      </c>
      <c r="R45" s="20">
        <v>16</v>
      </c>
      <c r="S45" s="20">
        <v>17</v>
      </c>
      <c r="T45" s="20">
        <v>18</v>
      </c>
      <c r="U45" s="20">
        <v>19</v>
      </c>
      <c r="V45" s="20">
        <v>20</v>
      </c>
      <c r="W45" s="20">
        <v>21</v>
      </c>
      <c r="X45" s="20">
        <v>22</v>
      </c>
      <c r="Y45" s="20">
        <v>23</v>
      </c>
      <c r="Z45" s="20">
        <v>24</v>
      </c>
      <c r="AA45" s="20">
        <v>25</v>
      </c>
      <c r="AB45" s="20">
        <v>26</v>
      </c>
      <c r="AC45" s="20">
        <v>27</v>
      </c>
      <c r="AD45" s="20">
        <v>28</v>
      </c>
      <c r="AE45" s="20">
        <v>29</v>
      </c>
      <c r="AF45" s="20">
        <v>30</v>
      </c>
      <c r="AG45" s="20">
        <v>31</v>
      </c>
      <c r="AH45" s="20">
        <v>32</v>
      </c>
      <c r="AI45" s="20">
        <v>33</v>
      </c>
      <c r="AJ45" s="20">
        <v>34</v>
      </c>
      <c r="AK45" s="20">
        <v>35</v>
      </c>
      <c r="AL45" s="20">
        <v>36</v>
      </c>
      <c r="AM45" s="20">
        <v>37</v>
      </c>
      <c r="AN45" s="20">
        <v>38</v>
      </c>
      <c r="AO45" s="20">
        <v>39</v>
      </c>
      <c r="AP45" s="20">
        <v>40</v>
      </c>
      <c r="AQ45" s="20">
        <v>41</v>
      </c>
      <c r="AR45" s="20">
        <v>42</v>
      </c>
      <c r="AS45" s="20">
        <v>43</v>
      </c>
      <c r="AT45" s="20">
        <v>44</v>
      </c>
      <c r="AU45" s="20">
        <v>45</v>
      </c>
      <c r="AV45" s="20">
        <v>46</v>
      </c>
      <c r="AW45" s="20">
        <v>47</v>
      </c>
      <c r="AX45" s="20">
        <v>48</v>
      </c>
      <c r="AY45" s="20">
        <v>49</v>
      </c>
      <c r="BA45" s="39" t="s">
        <v>48</v>
      </c>
      <c r="BB45" s="39" t="s">
        <v>49</v>
      </c>
      <c r="BC45" s="39" t="s">
        <v>50</v>
      </c>
      <c r="BD45" s="39" t="s">
        <v>51</v>
      </c>
    </row>
    <row r="46" spans="1:57" ht="18" customHeight="1" x14ac:dyDescent="0.15">
      <c r="A46" s="38" t="s">
        <v>5</v>
      </c>
      <c r="B46" s="34">
        <f t="shared" ref="B46:AG46" si="36">AVERAGE(B36:B37)</f>
        <v>0</v>
      </c>
      <c r="C46" s="34">
        <f t="shared" si="36"/>
        <v>0.17155000000000342</v>
      </c>
      <c r="D46" s="34">
        <f t="shared" si="36"/>
        <v>0.74435000000000073</v>
      </c>
      <c r="E46" s="34">
        <f t="shared" si="36"/>
        <v>1.097800000000003</v>
      </c>
      <c r="F46" s="34">
        <f t="shared" si="36"/>
        <v>1.5646000000000022</v>
      </c>
      <c r="G46" s="34">
        <f t="shared" si="36"/>
        <v>2.0724499999999999</v>
      </c>
      <c r="H46" s="34">
        <f t="shared" si="36"/>
        <v>2.3003</v>
      </c>
      <c r="I46" s="34">
        <f t="shared" si="36"/>
        <v>2.6983500000000014</v>
      </c>
      <c r="J46" s="34">
        <f t="shared" si="36"/>
        <v>3.1421500000000009</v>
      </c>
      <c r="K46" s="34">
        <f t="shared" si="36"/>
        <v>3.7475500000000039</v>
      </c>
      <c r="L46" s="34">
        <f t="shared" si="36"/>
        <v>4.1320000000000014</v>
      </c>
      <c r="M46" s="34">
        <f t="shared" si="36"/>
        <v>4.1763500000000029</v>
      </c>
      <c r="N46" s="34">
        <f t="shared" si="36"/>
        <v>4.6058500000000002</v>
      </c>
      <c r="O46" s="34">
        <f t="shared" si="36"/>
        <v>5.5450500000000034</v>
      </c>
      <c r="P46" s="34">
        <f t="shared" si="36"/>
        <v>6.2303999999999995</v>
      </c>
      <c r="Q46" s="34">
        <f t="shared" si="36"/>
        <v>6.2935000000000016</v>
      </c>
      <c r="R46" s="34">
        <f t="shared" si="36"/>
        <v>6.1874500000000019</v>
      </c>
      <c r="S46" s="34">
        <f t="shared" si="36"/>
        <v>7.338750000000001</v>
      </c>
      <c r="T46" s="34">
        <f t="shared" si="36"/>
        <v>6.9834000000000032</v>
      </c>
      <c r="U46" s="34">
        <f t="shared" si="36"/>
        <v>8.4602000000000004</v>
      </c>
      <c r="V46" s="34">
        <f t="shared" si="36"/>
        <v>8.3352499999999985</v>
      </c>
      <c r="W46" s="34">
        <f t="shared" si="36"/>
        <v>8.9480500000000021</v>
      </c>
      <c r="X46" s="34">
        <f t="shared" si="36"/>
        <v>9.1959500000000034</v>
      </c>
      <c r="Y46" s="34">
        <f t="shared" si="36"/>
        <v>9.3621500000000033</v>
      </c>
      <c r="Z46" s="34">
        <f t="shared" si="36"/>
        <v>9.9055</v>
      </c>
      <c r="AA46" s="34">
        <f t="shared" si="36"/>
        <v>10.418750000000003</v>
      </c>
      <c r="AB46" s="34">
        <f t="shared" si="36"/>
        <v>10.690650000000002</v>
      </c>
      <c r="AC46" s="34">
        <f t="shared" si="36"/>
        <v>11.0547</v>
      </c>
      <c r="AD46" s="34">
        <f t="shared" si="36"/>
        <v>11.612900000000003</v>
      </c>
      <c r="AE46" s="34">
        <f t="shared" si="36"/>
        <v>12.182100000000002</v>
      </c>
      <c r="AF46" s="34">
        <f t="shared" si="36"/>
        <v>12.978000000000002</v>
      </c>
      <c r="AG46" s="34">
        <f t="shared" si="36"/>
        <v>13.164450000000002</v>
      </c>
      <c r="AH46" s="34">
        <f t="shared" ref="AH46:AY46" si="37">AVERAGE(AH36:AH37)</f>
        <v>13.323900000000002</v>
      </c>
      <c r="AI46" s="34">
        <f t="shared" si="37"/>
        <v>13.8127</v>
      </c>
      <c r="AJ46" s="34">
        <f t="shared" si="37"/>
        <v>15.028900000000004</v>
      </c>
      <c r="AK46" s="34">
        <f t="shared" si="37"/>
        <v>15.153650000000003</v>
      </c>
      <c r="AL46" s="34">
        <f t="shared" si="37"/>
        <v>15.634499999999999</v>
      </c>
      <c r="AM46" s="34">
        <f t="shared" si="37"/>
        <v>15.598450000000003</v>
      </c>
      <c r="AN46" s="34">
        <f t="shared" si="37"/>
        <v>16.322000000000003</v>
      </c>
      <c r="AO46" s="34">
        <f t="shared" si="37"/>
        <v>16.398849999999999</v>
      </c>
      <c r="AP46" s="34">
        <f t="shared" si="37"/>
        <v>17.090250000000001</v>
      </c>
      <c r="AQ46" s="34">
        <f t="shared" si="37"/>
        <v>17.639050000000001</v>
      </c>
      <c r="AR46" s="34">
        <f t="shared" si="37"/>
        <v>18.050550000000001</v>
      </c>
      <c r="AS46" s="34">
        <f t="shared" si="37"/>
        <v>18.582800000000002</v>
      </c>
      <c r="AT46" s="34">
        <f t="shared" si="37"/>
        <v>18.858150000000002</v>
      </c>
      <c r="AU46" s="34">
        <f t="shared" si="37"/>
        <v>19.05545</v>
      </c>
      <c r="AV46" s="34">
        <f t="shared" si="37"/>
        <v>20.011299999999999</v>
      </c>
      <c r="AW46" s="34">
        <f t="shared" si="37"/>
        <v>20.451050000000002</v>
      </c>
      <c r="AX46" s="34">
        <f t="shared" si="37"/>
        <v>20.654250000000001</v>
      </c>
      <c r="AY46" s="34">
        <f t="shared" si="37"/>
        <v>21.066000000000003</v>
      </c>
      <c r="AZ46" s="41" t="s">
        <v>5</v>
      </c>
      <c r="BA46" s="40">
        <f>SLOPE(B46:AY46,B$45:AY$45)</f>
        <v>0.43500597358943582</v>
      </c>
      <c r="BB46" s="40">
        <f>RSQ(B46:AY46,B$45:AY$45)</f>
        <v>0.99845186156695542</v>
      </c>
      <c r="BC46" s="40">
        <f>INTERCEPT(B46:AY46,B$45:AY$45)</f>
        <v>-0.29620035294117564</v>
      </c>
      <c r="BD46" s="43">
        <f>BA46/BA$46</f>
        <v>1</v>
      </c>
    </row>
    <row r="47" spans="1:57" ht="18" customHeight="1" x14ac:dyDescent="0.15">
      <c r="A47" s="38" t="s">
        <v>8</v>
      </c>
      <c r="B47" s="34">
        <f t="shared" ref="B47:AG47" si="38">AVERAGE(B38:B39)</f>
        <v>0</v>
      </c>
      <c r="C47" s="34">
        <f t="shared" si="38"/>
        <v>0.72429999999999595</v>
      </c>
      <c r="D47" s="34">
        <f t="shared" si="38"/>
        <v>0.52319999999999567</v>
      </c>
      <c r="E47" s="34">
        <f t="shared" si="38"/>
        <v>1.6069999999999993</v>
      </c>
      <c r="F47" s="34">
        <f t="shared" si="38"/>
        <v>1.8121999999999971</v>
      </c>
      <c r="G47" s="34">
        <f t="shared" si="38"/>
        <v>1.9636499999999977</v>
      </c>
      <c r="H47" s="34">
        <f t="shared" si="38"/>
        <v>2.1465999999999994</v>
      </c>
      <c r="I47" s="34">
        <f t="shared" si="38"/>
        <v>3.01755</v>
      </c>
      <c r="J47" s="34">
        <f t="shared" si="38"/>
        <v>3.3728999999999942</v>
      </c>
      <c r="K47" s="34">
        <f t="shared" si="38"/>
        <v>4.2271499999999982</v>
      </c>
      <c r="L47" s="34">
        <f t="shared" si="38"/>
        <v>4.6990999999999943</v>
      </c>
      <c r="M47" s="34">
        <f t="shared" si="38"/>
        <v>4.7438999999999965</v>
      </c>
      <c r="N47" s="34">
        <f t="shared" si="38"/>
        <v>5.7140999999999948</v>
      </c>
      <c r="O47" s="34">
        <f t="shared" si="38"/>
        <v>5.6859499999999983</v>
      </c>
      <c r="P47" s="34">
        <f t="shared" si="38"/>
        <v>6.1090499999999963</v>
      </c>
      <c r="Q47" s="34">
        <f t="shared" si="38"/>
        <v>6.2689499999999967</v>
      </c>
      <c r="R47" s="34">
        <f t="shared" si="38"/>
        <v>7.1069499999999977</v>
      </c>
      <c r="S47" s="34">
        <f t="shared" si="38"/>
        <v>7.809549999999998</v>
      </c>
      <c r="T47" s="34">
        <f t="shared" si="38"/>
        <v>8.085999999999995</v>
      </c>
      <c r="U47" s="34">
        <f t="shared" si="38"/>
        <v>8.3722999999999956</v>
      </c>
      <c r="V47" s="34">
        <f t="shared" si="38"/>
        <v>8.6218999999999966</v>
      </c>
      <c r="W47" s="34">
        <f t="shared" si="38"/>
        <v>9.2475999999999985</v>
      </c>
      <c r="X47" s="34">
        <f t="shared" si="38"/>
        <v>9.8021499999999939</v>
      </c>
      <c r="Y47" s="34">
        <f t="shared" si="38"/>
        <v>10.109049999999996</v>
      </c>
      <c r="Z47" s="34">
        <f t="shared" si="38"/>
        <v>10.435649999999995</v>
      </c>
      <c r="AA47" s="34">
        <f t="shared" si="38"/>
        <v>10.927499999999998</v>
      </c>
      <c r="AB47" s="34">
        <f t="shared" si="38"/>
        <v>11.302499999999995</v>
      </c>
      <c r="AC47" s="34">
        <f t="shared" si="38"/>
        <v>12.102099999999997</v>
      </c>
      <c r="AD47" s="34">
        <f t="shared" si="38"/>
        <v>12.181049999999995</v>
      </c>
      <c r="AE47" s="34">
        <f t="shared" si="38"/>
        <v>12.471749999999997</v>
      </c>
      <c r="AF47" s="34">
        <f t="shared" si="38"/>
        <v>13.234049999999996</v>
      </c>
      <c r="AG47" s="34">
        <f t="shared" si="38"/>
        <v>13.166999999999998</v>
      </c>
      <c r="AH47" s="34">
        <f t="shared" ref="AH47:AY47" si="39">AVERAGE(AH38:AH39)</f>
        <v>13.579749999999997</v>
      </c>
      <c r="AI47" s="34">
        <f t="shared" si="39"/>
        <v>14.553149999999995</v>
      </c>
      <c r="AJ47" s="34">
        <f t="shared" si="39"/>
        <v>15.044849999999997</v>
      </c>
      <c r="AK47" s="34">
        <f t="shared" si="39"/>
        <v>15.834299999999995</v>
      </c>
      <c r="AL47" s="34">
        <f t="shared" si="39"/>
        <v>15.944099999999999</v>
      </c>
      <c r="AM47" s="34">
        <f t="shared" si="39"/>
        <v>16.928899999999995</v>
      </c>
      <c r="AN47" s="34">
        <f t="shared" si="39"/>
        <v>17.202699999999997</v>
      </c>
      <c r="AO47" s="34">
        <f t="shared" si="39"/>
        <v>17.205999999999996</v>
      </c>
      <c r="AP47" s="34">
        <f t="shared" si="39"/>
        <v>17.916249999999998</v>
      </c>
      <c r="AQ47" s="34">
        <f t="shared" si="39"/>
        <v>18.448599999999995</v>
      </c>
      <c r="AR47" s="34">
        <f t="shared" si="39"/>
        <v>18.103899999999999</v>
      </c>
      <c r="AS47" s="34">
        <f t="shared" si="39"/>
        <v>18.893699999999995</v>
      </c>
      <c r="AT47" s="34">
        <f t="shared" si="39"/>
        <v>19.246449999999999</v>
      </c>
      <c r="AU47" s="34">
        <f t="shared" si="39"/>
        <v>19.851499999999998</v>
      </c>
      <c r="AV47" s="34">
        <f t="shared" si="39"/>
        <v>20.303399999999996</v>
      </c>
      <c r="AW47" s="34">
        <f t="shared" si="39"/>
        <v>21.180299999999995</v>
      </c>
      <c r="AX47" s="34">
        <f t="shared" si="39"/>
        <v>21.420899999999996</v>
      </c>
      <c r="AY47" s="34">
        <f t="shared" si="39"/>
        <v>21.964649999999995</v>
      </c>
      <c r="AZ47" s="41" t="s">
        <v>8</v>
      </c>
      <c r="BA47" s="40">
        <f>SLOPE(B47:AY47,B$45:AY$45)</f>
        <v>0.44444087875150068</v>
      </c>
      <c r="BB47" s="40">
        <f>RSQ(B47:AY47,B$45:AY$45)</f>
        <v>0.9983313949624314</v>
      </c>
      <c r="BC47" s="40">
        <f>INTERCEPT(B47:AY47,B$45:AY$45)</f>
        <v>-6.4479529411769931E-2</v>
      </c>
      <c r="BD47" s="43">
        <f>BA47/BA$46</f>
        <v>1.021689139310463</v>
      </c>
    </row>
    <row r="48" spans="1:57" ht="18" customHeight="1" x14ac:dyDescent="0.15">
      <c r="A48" s="38" t="s">
        <v>11</v>
      </c>
      <c r="B48" s="34">
        <f t="shared" ref="B48:AG48" si="40">AVERAGE(B40:B41)</f>
        <v>0</v>
      </c>
      <c r="C48" s="34">
        <f t="shared" si="40"/>
        <v>1.5499999999999403E-3</v>
      </c>
      <c r="D48" s="34">
        <f t="shared" si="40"/>
        <v>0.36615000000000109</v>
      </c>
      <c r="E48" s="34">
        <f t="shared" si="40"/>
        <v>0.36205000000000176</v>
      </c>
      <c r="F48" s="34">
        <f t="shared" si="40"/>
        <v>6.5000000000026148E-4</v>
      </c>
      <c r="G48" s="34">
        <f t="shared" si="40"/>
        <v>0.50335000000000107</v>
      </c>
      <c r="H48" s="34">
        <f t="shared" si="40"/>
        <v>0.6711500000000008</v>
      </c>
      <c r="I48" s="34">
        <f t="shared" si="40"/>
        <v>0.64915000000000056</v>
      </c>
      <c r="J48" s="34">
        <f t="shared" si="40"/>
        <v>0.80215000000000103</v>
      </c>
      <c r="K48" s="34">
        <f t="shared" si="40"/>
        <v>0.74265000000000114</v>
      </c>
      <c r="L48" s="34">
        <f t="shared" si="40"/>
        <v>0.86755000000000138</v>
      </c>
      <c r="M48" s="34">
        <f t="shared" si="40"/>
        <v>1.3173500000000011</v>
      </c>
      <c r="N48" s="34">
        <f t="shared" si="40"/>
        <v>1.0900500000000015</v>
      </c>
      <c r="O48" s="34">
        <f t="shared" si="40"/>
        <v>1.3356500000000011</v>
      </c>
      <c r="P48" s="34">
        <f t="shared" si="40"/>
        <v>1.5722499999999986</v>
      </c>
      <c r="Q48" s="34">
        <f t="shared" si="40"/>
        <v>1.7117500000000003</v>
      </c>
      <c r="R48" s="34">
        <f t="shared" si="40"/>
        <v>2.0427499999999998</v>
      </c>
      <c r="S48" s="34">
        <f t="shared" si="40"/>
        <v>2.1710499999999993</v>
      </c>
      <c r="T48" s="34">
        <f t="shared" si="40"/>
        <v>2.0468500000000009</v>
      </c>
      <c r="U48" s="34">
        <f t="shared" si="40"/>
        <v>2.1281499999999998</v>
      </c>
      <c r="V48" s="34">
        <f t="shared" si="40"/>
        <v>2.4650000000000016</v>
      </c>
      <c r="W48" s="34">
        <f t="shared" si="40"/>
        <v>2.5079499999999992</v>
      </c>
      <c r="X48" s="34">
        <f t="shared" si="40"/>
        <v>2.7018000000000004</v>
      </c>
      <c r="Y48" s="34">
        <f t="shared" si="40"/>
        <v>2.9257000000000009</v>
      </c>
      <c r="Z48" s="34">
        <f t="shared" si="40"/>
        <v>2.9653000000000009</v>
      </c>
      <c r="AA48" s="34">
        <f t="shared" si="40"/>
        <v>2.7667999999999981</v>
      </c>
      <c r="AB48" s="34">
        <f t="shared" si="40"/>
        <v>3.5000000000000018</v>
      </c>
      <c r="AC48" s="34">
        <f t="shared" si="40"/>
        <v>3.7542500000000008</v>
      </c>
      <c r="AD48" s="34">
        <f t="shared" si="40"/>
        <v>3.5573500000000013</v>
      </c>
      <c r="AE48" s="34">
        <f t="shared" si="40"/>
        <v>3.3860500000000027</v>
      </c>
      <c r="AF48" s="34">
        <f t="shared" si="40"/>
        <v>3.6795000000000027</v>
      </c>
      <c r="AG48" s="34">
        <f t="shared" si="40"/>
        <v>3.9029500000000024</v>
      </c>
      <c r="AH48" s="34">
        <f t="shared" ref="AH48:AY48" si="41">AVERAGE(AH40:AH41)</f>
        <v>4.01675</v>
      </c>
      <c r="AI48" s="34">
        <f t="shared" si="41"/>
        <v>4.4850500000000029</v>
      </c>
      <c r="AJ48" s="34">
        <f t="shared" si="41"/>
        <v>4.6774000000000004</v>
      </c>
      <c r="AK48" s="34">
        <f t="shared" si="41"/>
        <v>4.6839500000000012</v>
      </c>
      <c r="AL48" s="34">
        <f t="shared" si="41"/>
        <v>4.8325499999999995</v>
      </c>
      <c r="AM48" s="34">
        <f t="shared" si="41"/>
        <v>4.8136499999999973</v>
      </c>
      <c r="AN48" s="34">
        <f t="shared" si="41"/>
        <v>5.2832500000000007</v>
      </c>
      <c r="AO48" s="34">
        <f t="shared" si="41"/>
        <v>5.4864000000000015</v>
      </c>
      <c r="AP48" s="34">
        <f t="shared" si="41"/>
        <v>5.381750000000002</v>
      </c>
      <c r="AQ48" s="34">
        <f t="shared" si="41"/>
        <v>5.6540499999999998</v>
      </c>
      <c r="AR48" s="34">
        <f t="shared" si="41"/>
        <v>5.7390000000000025</v>
      </c>
      <c r="AS48" s="34">
        <f t="shared" si="41"/>
        <v>5.9954499999999999</v>
      </c>
      <c r="AT48" s="34">
        <f t="shared" si="41"/>
        <v>6.0998500000000018</v>
      </c>
      <c r="AU48" s="34">
        <f t="shared" si="41"/>
        <v>6.6943499999999982</v>
      </c>
      <c r="AV48" s="34">
        <f t="shared" si="41"/>
        <v>6.4381499999999985</v>
      </c>
      <c r="AW48" s="34">
        <f t="shared" si="41"/>
        <v>6.5316000000000027</v>
      </c>
      <c r="AX48" s="34">
        <f t="shared" si="41"/>
        <v>6.8522999999999978</v>
      </c>
      <c r="AY48" s="34">
        <f t="shared" si="41"/>
        <v>7.0297000000000036</v>
      </c>
      <c r="AZ48" s="38" t="s">
        <v>11</v>
      </c>
      <c r="BA48" s="40">
        <f>SLOPE(B48:AY48,B$45:AY$45)</f>
        <v>0.14626604081632655</v>
      </c>
      <c r="BB48" s="40">
        <f>RSQ(B48:AY48,B$45:AY$45)</f>
        <v>0.98980935799631853</v>
      </c>
      <c r="BC48" s="40">
        <f>INTERCEPT(B48:AY48,B$45:AY$45)</f>
        <v>-0.39971600000000063</v>
      </c>
      <c r="BD48" s="44">
        <f>BA48/BA$46</f>
        <v>0.33623915462451626</v>
      </c>
    </row>
    <row r="49" spans="1:56" ht="18" customHeight="1" x14ac:dyDescent="0.15">
      <c r="A49" s="38" t="s">
        <v>14</v>
      </c>
      <c r="B49" s="34">
        <f>AVERAGE(B42:B43)</f>
        <v>0</v>
      </c>
      <c r="C49" s="34">
        <f>AVERAGE(C42:C43)</f>
        <v>0.76030000000000086</v>
      </c>
      <c r="D49" s="34">
        <f>AVERAGE(D42:D43)</f>
        <v>1.7646499999999996</v>
      </c>
      <c r="E49" s="34">
        <f>AVERAGE(E42:E43)</f>
        <v>2.8514000000000017</v>
      </c>
      <c r="F49" s="34">
        <f t="shared" ref="F49:AY49" si="42">AVERAGE(F42:F43)</f>
        <v>3.2678000000000011</v>
      </c>
      <c r="G49" s="34">
        <f t="shared" si="42"/>
        <v>3.639800000000001</v>
      </c>
      <c r="H49" s="34">
        <f t="shared" si="42"/>
        <v>5.1571500000000015</v>
      </c>
      <c r="I49" s="34">
        <f t="shared" si="42"/>
        <v>4.7359500000000025</v>
      </c>
      <c r="J49" s="34">
        <f t="shared" si="42"/>
        <v>6.1350500000000032</v>
      </c>
      <c r="K49" s="34">
        <f t="shared" si="42"/>
        <v>7.1513500000000008</v>
      </c>
      <c r="L49" s="34">
        <f t="shared" si="42"/>
        <v>7.2631000000000014</v>
      </c>
      <c r="M49" s="34">
        <f t="shared" si="42"/>
        <v>8.4441000000000024</v>
      </c>
      <c r="N49" s="34">
        <f t="shared" si="42"/>
        <v>9.2112000000000016</v>
      </c>
      <c r="O49" s="34">
        <f t="shared" si="42"/>
        <v>9.9577500000000008</v>
      </c>
      <c r="P49" s="34">
        <f t="shared" si="42"/>
        <v>10.835250000000002</v>
      </c>
      <c r="Q49" s="34">
        <f t="shared" si="42"/>
        <v>11.044950000000004</v>
      </c>
      <c r="R49" s="34">
        <f t="shared" si="42"/>
        <v>12.08325</v>
      </c>
      <c r="S49" s="34">
        <f t="shared" si="42"/>
        <v>12.932400000000001</v>
      </c>
      <c r="T49" s="34">
        <f t="shared" si="42"/>
        <v>13.684650000000001</v>
      </c>
      <c r="U49" s="34">
        <f t="shared" si="42"/>
        <v>13.981900000000003</v>
      </c>
      <c r="V49" s="34">
        <f t="shared" si="42"/>
        <v>15.067350000000001</v>
      </c>
      <c r="W49" s="34">
        <f t="shared" si="42"/>
        <v>15.795800000000003</v>
      </c>
      <c r="X49" s="34">
        <f t="shared" si="42"/>
        <v>17.031550000000003</v>
      </c>
      <c r="Y49" s="34">
        <f t="shared" si="42"/>
        <v>17.274350000000002</v>
      </c>
      <c r="Z49" s="34">
        <f t="shared" si="42"/>
        <v>18.053700000000003</v>
      </c>
      <c r="AA49" s="34">
        <f t="shared" si="42"/>
        <v>18.994050000000001</v>
      </c>
      <c r="AB49" s="34">
        <f t="shared" si="42"/>
        <v>19.118550000000003</v>
      </c>
      <c r="AC49" s="34">
        <f t="shared" si="42"/>
        <v>19.693200000000001</v>
      </c>
      <c r="AD49" s="34">
        <f t="shared" si="42"/>
        <v>20.981249999999999</v>
      </c>
      <c r="AE49" s="34">
        <f t="shared" si="42"/>
        <v>22.244150000000001</v>
      </c>
      <c r="AF49" s="34">
        <f t="shared" si="42"/>
        <v>22.91985</v>
      </c>
      <c r="AG49" s="34">
        <f t="shared" si="42"/>
        <v>23.2502</v>
      </c>
      <c r="AH49" s="34">
        <f t="shared" si="42"/>
        <v>24.259450000000001</v>
      </c>
      <c r="AI49" s="34">
        <f t="shared" si="42"/>
        <v>25.160850000000003</v>
      </c>
      <c r="AJ49" s="34">
        <f t="shared" si="42"/>
        <v>25.664050000000003</v>
      </c>
      <c r="AK49" s="34">
        <f t="shared" si="42"/>
        <v>27.087900000000001</v>
      </c>
      <c r="AL49" s="34">
        <f t="shared" si="42"/>
        <v>27.374350000000003</v>
      </c>
      <c r="AM49" s="34">
        <f t="shared" si="42"/>
        <v>28.2179</v>
      </c>
      <c r="AN49" s="34">
        <f t="shared" si="42"/>
        <v>28.799050000000005</v>
      </c>
      <c r="AO49" s="34">
        <f t="shared" si="42"/>
        <v>29.774200000000004</v>
      </c>
      <c r="AP49" s="34">
        <f t="shared" si="42"/>
        <v>30.431499999999996</v>
      </c>
      <c r="AQ49" s="34">
        <f t="shared" si="42"/>
        <v>31.209500000000002</v>
      </c>
      <c r="AR49" s="34">
        <f t="shared" si="42"/>
        <v>31.906900000000004</v>
      </c>
      <c r="AS49" s="34">
        <f t="shared" si="42"/>
        <v>32.520899999999997</v>
      </c>
      <c r="AT49" s="34">
        <f t="shared" si="42"/>
        <v>33.731750000000005</v>
      </c>
      <c r="AU49" s="34">
        <f t="shared" si="42"/>
        <v>34.26485000000001</v>
      </c>
      <c r="AV49" s="34">
        <f t="shared" si="42"/>
        <v>34.903000000000006</v>
      </c>
      <c r="AW49" s="34">
        <f t="shared" si="42"/>
        <v>35.748249999999999</v>
      </c>
      <c r="AX49" s="34">
        <f t="shared" si="42"/>
        <v>36.630200000000002</v>
      </c>
      <c r="AY49" s="34">
        <f t="shared" si="42"/>
        <v>37.354050000000001</v>
      </c>
      <c r="AZ49" s="38" t="s">
        <v>14</v>
      </c>
      <c r="BA49" s="40">
        <f>SLOPE(B49:AY49,B$45:AY$45)</f>
        <v>0.75935422088835536</v>
      </c>
      <c r="BB49" s="40">
        <f>RSQ(B49:AY49,B$45:AY$45)</f>
        <v>0.9993690549570643</v>
      </c>
      <c r="BC49" s="40">
        <f>INTERCEPT(B49:AY49,B$45:AY$45)</f>
        <v>3.1145882352952015E-3</v>
      </c>
      <c r="BD49" s="44">
        <f>BA49/BA$46</f>
        <v>1.7456179155945191</v>
      </c>
    </row>
    <row r="51" spans="1:56" ht="18" customHeight="1" x14ac:dyDescent="0.15">
      <c r="A51" s="51"/>
      <c r="B51" s="52"/>
      <c r="C51" s="53" t="s">
        <v>65</v>
      </c>
      <c r="D51" s="53" t="s">
        <v>67</v>
      </c>
    </row>
    <row r="52" spans="1:56" ht="18" customHeight="1" x14ac:dyDescent="0.15">
      <c r="A52" s="51" t="s">
        <v>60</v>
      </c>
      <c r="B52" s="52" t="s">
        <v>58</v>
      </c>
      <c r="C52" s="52">
        <v>100</v>
      </c>
      <c r="D52" s="52">
        <f>0.00598548484464005*100</f>
        <v>0.59854848446400499</v>
      </c>
    </row>
    <row r="53" spans="1:56" ht="18" customHeight="1" x14ac:dyDescent="0.15">
      <c r="A53" s="51"/>
      <c r="B53" s="52" t="s">
        <v>59</v>
      </c>
      <c r="C53" s="52">
        <f>1.02168913931046*100</f>
        <v>102.16891393104599</v>
      </c>
      <c r="D53" s="52">
        <f>0.006227957*100</f>
        <v>0.62279570000000006</v>
      </c>
    </row>
  </sheetData>
  <pageMargins left="0.75" right="0.75" top="1" bottom="1" header="0.5" footer="0.5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8E8FC-7877-2A47-9276-47C7D050D0BD}">
  <dimension ref="A1:BK73"/>
  <sheetViews>
    <sheetView topLeftCell="AS28" workbookViewId="0">
      <selection activeCell="BG45" sqref="BG45:BG48"/>
    </sheetView>
  </sheetViews>
  <sheetFormatPr baseColWidth="10" defaultColWidth="10.6640625" defaultRowHeight="18" customHeight="1" x14ac:dyDescent="0.15"/>
  <cols>
    <col min="1" max="1" width="23.33203125" style="6" bestFit="1" customWidth="1"/>
    <col min="2" max="3" width="7.1640625" style="6" bestFit="1" customWidth="1"/>
    <col min="4" max="4" width="7.33203125" style="6" bestFit="1" customWidth="1"/>
    <col min="5" max="40" width="7.1640625" style="6" bestFit="1" customWidth="1"/>
    <col min="41" max="52" width="8.1640625" style="6" bestFit="1" customWidth="1"/>
    <col min="53" max="53" width="23.33203125" style="6" bestFit="1" customWidth="1"/>
    <col min="54" max="54" width="7.1640625" style="6" bestFit="1" customWidth="1"/>
    <col min="55" max="55" width="11.6640625" style="6" bestFit="1" customWidth="1"/>
    <col min="56" max="56" width="7.6640625" style="6" bestFit="1" customWidth="1"/>
    <col min="57" max="57" width="11.6640625" style="6" bestFit="1" customWidth="1"/>
    <col min="58" max="58" width="12.6640625" style="6" bestFit="1" customWidth="1"/>
    <col min="59" max="59" width="15" style="6" bestFit="1" customWidth="1"/>
    <col min="60" max="60" width="6.5" style="6" bestFit="1" customWidth="1"/>
    <col min="61" max="61" width="9.1640625" style="6" bestFit="1" customWidth="1"/>
    <col min="62" max="16384" width="10.6640625" style="6"/>
  </cols>
  <sheetData>
    <row r="1" spans="1:52" s="20" customFormat="1" ht="18" customHeight="1" x14ac:dyDescent="0.15">
      <c r="C1" s="20">
        <f>C2-11</f>
        <v>0</v>
      </c>
      <c r="D1" s="20">
        <f t="shared" ref="D1:R1" si="0">D2-11</f>
        <v>1</v>
      </c>
      <c r="E1" s="20">
        <f t="shared" si="0"/>
        <v>2</v>
      </c>
      <c r="F1" s="20">
        <f t="shared" si="0"/>
        <v>3</v>
      </c>
      <c r="G1" s="20">
        <f t="shared" si="0"/>
        <v>4</v>
      </c>
      <c r="H1" s="20">
        <f t="shared" si="0"/>
        <v>5</v>
      </c>
      <c r="I1" s="20">
        <f t="shared" si="0"/>
        <v>6</v>
      </c>
      <c r="J1" s="20">
        <f t="shared" si="0"/>
        <v>7</v>
      </c>
      <c r="K1" s="20">
        <f t="shared" si="0"/>
        <v>8</v>
      </c>
      <c r="L1" s="20">
        <f t="shared" si="0"/>
        <v>9</v>
      </c>
      <c r="M1" s="20">
        <f t="shared" si="0"/>
        <v>10</v>
      </c>
      <c r="N1" s="20">
        <f t="shared" si="0"/>
        <v>11</v>
      </c>
      <c r="O1" s="20">
        <f t="shared" si="0"/>
        <v>12</v>
      </c>
      <c r="P1" s="20">
        <f t="shared" si="0"/>
        <v>13</v>
      </c>
      <c r="Q1" s="20">
        <f t="shared" si="0"/>
        <v>14</v>
      </c>
      <c r="R1" s="20">
        <f t="shared" si="0"/>
        <v>15</v>
      </c>
      <c r="S1" s="20">
        <f>S2-11</f>
        <v>16</v>
      </c>
      <c r="T1" s="20">
        <f t="shared" ref="T1:AZ1" si="1">T2-11</f>
        <v>17</v>
      </c>
      <c r="U1" s="20">
        <f t="shared" si="1"/>
        <v>18</v>
      </c>
      <c r="V1" s="20">
        <f t="shared" si="1"/>
        <v>19</v>
      </c>
      <c r="W1" s="20">
        <f t="shared" si="1"/>
        <v>20</v>
      </c>
      <c r="X1" s="20">
        <f t="shared" si="1"/>
        <v>21</v>
      </c>
      <c r="Y1" s="20">
        <f t="shared" si="1"/>
        <v>22</v>
      </c>
      <c r="Z1" s="20">
        <f t="shared" si="1"/>
        <v>23</v>
      </c>
      <c r="AA1" s="20">
        <f t="shared" si="1"/>
        <v>24</v>
      </c>
      <c r="AB1" s="20">
        <f t="shared" si="1"/>
        <v>25</v>
      </c>
      <c r="AC1" s="20">
        <f t="shared" si="1"/>
        <v>26</v>
      </c>
      <c r="AD1" s="20">
        <f t="shared" si="1"/>
        <v>27</v>
      </c>
      <c r="AE1" s="20">
        <f t="shared" si="1"/>
        <v>28</v>
      </c>
      <c r="AF1" s="20">
        <f t="shared" si="1"/>
        <v>29</v>
      </c>
      <c r="AG1" s="20">
        <f t="shared" si="1"/>
        <v>30</v>
      </c>
      <c r="AH1" s="20">
        <f t="shared" si="1"/>
        <v>31</v>
      </c>
      <c r="AI1" s="20">
        <f t="shared" si="1"/>
        <v>32</v>
      </c>
      <c r="AJ1" s="20">
        <f t="shared" si="1"/>
        <v>33</v>
      </c>
      <c r="AK1" s="20">
        <f t="shared" si="1"/>
        <v>34</v>
      </c>
      <c r="AL1" s="20">
        <f t="shared" si="1"/>
        <v>35</v>
      </c>
      <c r="AM1" s="20">
        <f t="shared" si="1"/>
        <v>36</v>
      </c>
      <c r="AN1" s="20">
        <f t="shared" si="1"/>
        <v>37</v>
      </c>
      <c r="AO1" s="20">
        <f t="shared" si="1"/>
        <v>38</v>
      </c>
      <c r="AP1" s="20">
        <f t="shared" si="1"/>
        <v>39</v>
      </c>
      <c r="AQ1" s="20">
        <f t="shared" si="1"/>
        <v>40</v>
      </c>
      <c r="AR1" s="20">
        <f t="shared" si="1"/>
        <v>41</v>
      </c>
      <c r="AS1" s="20">
        <f t="shared" si="1"/>
        <v>42</v>
      </c>
      <c r="AT1" s="20">
        <f t="shared" si="1"/>
        <v>43</v>
      </c>
      <c r="AU1" s="20">
        <f t="shared" si="1"/>
        <v>44</v>
      </c>
      <c r="AV1" s="20">
        <f t="shared" si="1"/>
        <v>45</v>
      </c>
      <c r="AW1" s="20">
        <f t="shared" si="1"/>
        <v>46</v>
      </c>
      <c r="AX1" s="20">
        <f t="shared" si="1"/>
        <v>47</v>
      </c>
      <c r="AY1" s="20">
        <f t="shared" si="1"/>
        <v>48</v>
      </c>
      <c r="AZ1" s="20">
        <f t="shared" si="1"/>
        <v>49</v>
      </c>
    </row>
    <row r="2" spans="1:52" ht="18" customHeight="1" x14ac:dyDescent="0.15">
      <c r="C2" s="6">
        <v>11</v>
      </c>
      <c r="D2" s="6">
        <v>12</v>
      </c>
      <c r="E2" s="6">
        <v>13</v>
      </c>
      <c r="F2" s="6">
        <v>14</v>
      </c>
      <c r="G2" s="6">
        <v>15</v>
      </c>
      <c r="H2" s="6">
        <v>16</v>
      </c>
      <c r="I2" s="6">
        <v>17</v>
      </c>
      <c r="J2" s="6">
        <v>18</v>
      </c>
      <c r="K2" s="6">
        <v>19</v>
      </c>
      <c r="L2" s="6">
        <v>20</v>
      </c>
      <c r="M2" s="6">
        <v>21</v>
      </c>
      <c r="N2" s="6">
        <v>22</v>
      </c>
      <c r="O2" s="6">
        <v>23</v>
      </c>
      <c r="P2" s="6">
        <v>24</v>
      </c>
      <c r="Q2" s="6">
        <v>25</v>
      </c>
      <c r="R2" s="6">
        <v>26</v>
      </c>
      <c r="S2" s="6">
        <f>R2+1</f>
        <v>27</v>
      </c>
      <c r="T2" s="6">
        <f t="shared" ref="T2:AZ2" si="2">S2+1</f>
        <v>28</v>
      </c>
      <c r="U2" s="6">
        <f t="shared" si="2"/>
        <v>29</v>
      </c>
      <c r="V2" s="6">
        <f t="shared" si="2"/>
        <v>30</v>
      </c>
      <c r="W2" s="6">
        <f t="shared" si="2"/>
        <v>31</v>
      </c>
      <c r="X2" s="6">
        <f t="shared" si="2"/>
        <v>32</v>
      </c>
      <c r="Y2" s="6">
        <f t="shared" si="2"/>
        <v>33</v>
      </c>
      <c r="Z2" s="6">
        <f t="shared" si="2"/>
        <v>34</v>
      </c>
      <c r="AA2" s="6">
        <f t="shared" si="2"/>
        <v>35</v>
      </c>
      <c r="AB2" s="6">
        <f t="shared" si="2"/>
        <v>36</v>
      </c>
      <c r="AC2" s="6">
        <f t="shared" si="2"/>
        <v>37</v>
      </c>
      <c r="AD2" s="6">
        <f t="shared" si="2"/>
        <v>38</v>
      </c>
      <c r="AE2" s="6">
        <f t="shared" si="2"/>
        <v>39</v>
      </c>
      <c r="AF2" s="6">
        <f t="shared" si="2"/>
        <v>40</v>
      </c>
      <c r="AG2" s="6">
        <f t="shared" si="2"/>
        <v>41</v>
      </c>
      <c r="AH2" s="6">
        <f t="shared" si="2"/>
        <v>42</v>
      </c>
      <c r="AI2" s="6">
        <f t="shared" si="2"/>
        <v>43</v>
      </c>
      <c r="AJ2" s="6">
        <f t="shared" si="2"/>
        <v>44</v>
      </c>
      <c r="AK2" s="6">
        <f t="shared" si="2"/>
        <v>45</v>
      </c>
      <c r="AL2" s="6">
        <f t="shared" si="2"/>
        <v>46</v>
      </c>
      <c r="AM2" s="6">
        <f t="shared" si="2"/>
        <v>47</v>
      </c>
      <c r="AN2" s="6">
        <f t="shared" si="2"/>
        <v>48</v>
      </c>
      <c r="AO2" s="6">
        <f t="shared" si="2"/>
        <v>49</v>
      </c>
      <c r="AP2" s="6">
        <f t="shared" si="2"/>
        <v>50</v>
      </c>
      <c r="AQ2" s="6">
        <f t="shared" si="2"/>
        <v>51</v>
      </c>
      <c r="AR2" s="6">
        <f t="shared" si="2"/>
        <v>52</v>
      </c>
      <c r="AS2" s="6">
        <f t="shared" si="2"/>
        <v>53</v>
      </c>
      <c r="AT2" s="6">
        <f t="shared" si="2"/>
        <v>54</v>
      </c>
      <c r="AU2" s="6">
        <f t="shared" si="2"/>
        <v>55</v>
      </c>
      <c r="AV2" s="6">
        <f t="shared" si="2"/>
        <v>56</v>
      </c>
      <c r="AW2" s="6">
        <f t="shared" si="2"/>
        <v>57</v>
      </c>
      <c r="AX2" s="6">
        <f t="shared" si="2"/>
        <v>58</v>
      </c>
      <c r="AY2" s="6">
        <f t="shared" si="2"/>
        <v>59</v>
      </c>
      <c r="AZ2" s="6">
        <f t="shared" si="2"/>
        <v>60</v>
      </c>
    </row>
    <row r="3" spans="1:52" ht="18" customHeight="1" x14ac:dyDescent="0.15">
      <c r="A3" s="27" t="s">
        <v>17</v>
      </c>
      <c r="B3" s="6" t="s">
        <v>18</v>
      </c>
      <c r="C3" s="6">
        <v>184512</v>
      </c>
      <c r="D3" s="6">
        <v>184962</v>
      </c>
      <c r="E3" s="6">
        <v>191745</v>
      </c>
      <c r="F3" s="6">
        <v>194554</v>
      </c>
      <c r="G3" s="6">
        <v>191250</v>
      </c>
      <c r="H3" s="6">
        <v>190535</v>
      </c>
      <c r="I3" s="6">
        <v>196255</v>
      </c>
      <c r="J3" s="6">
        <v>197404</v>
      </c>
      <c r="K3" s="6">
        <v>204869</v>
      </c>
      <c r="L3" s="6">
        <v>200655</v>
      </c>
      <c r="M3" s="6">
        <v>199714</v>
      </c>
      <c r="N3" s="6">
        <v>202545</v>
      </c>
      <c r="O3" s="6">
        <v>202057</v>
      </c>
      <c r="P3" s="6">
        <v>205693</v>
      </c>
      <c r="Q3" s="6">
        <v>211394</v>
      </c>
      <c r="R3" s="6">
        <v>209800</v>
      </c>
      <c r="S3" s="6">
        <v>204244</v>
      </c>
      <c r="T3" s="6">
        <v>210090</v>
      </c>
      <c r="U3" s="6">
        <v>210026</v>
      </c>
      <c r="V3" s="6">
        <v>214371</v>
      </c>
      <c r="W3" s="6">
        <v>218104</v>
      </c>
      <c r="X3" s="6">
        <v>222104</v>
      </c>
      <c r="Y3" s="6">
        <v>221749</v>
      </c>
      <c r="Z3" s="6">
        <v>223059</v>
      </c>
      <c r="AA3" s="6">
        <v>228449</v>
      </c>
      <c r="AB3" s="6">
        <v>229097</v>
      </c>
      <c r="AC3" s="6">
        <v>236677</v>
      </c>
      <c r="AD3" s="6">
        <v>228775</v>
      </c>
      <c r="AE3" s="6">
        <v>234439</v>
      </c>
      <c r="AF3" s="6">
        <v>237151</v>
      </c>
      <c r="AG3" s="6">
        <v>239256</v>
      </c>
      <c r="AH3" s="6">
        <v>234090</v>
      </c>
      <c r="AI3" s="6">
        <v>240992</v>
      </c>
      <c r="AJ3" s="6">
        <v>244975</v>
      </c>
      <c r="AK3" s="6">
        <v>238631</v>
      </c>
      <c r="AL3" s="6">
        <v>242323</v>
      </c>
      <c r="AM3" s="6">
        <v>251058</v>
      </c>
      <c r="AN3" s="6">
        <v>247200</v>
      </c>
      <c r="AO3" s="6">
        <v>248745</v>
      </c>
      <c r="AP3" s="6">
        <v>254820</v>
      </c>
      <c r="AQ3" s="6">
        <v>248895</v>
      </c>
      <c r="AR3" s="6">
        <v>255533</v>
      </c>
      <c r="AS3" s="6">
        <v>256911</v>
      </c>
      <c r="AT3" s="6">
        <v>261200</v>
      </c>
      <c r="AU3" s="6">
        <v>258318</v>
      </c>
      <c r="AV3" s="6">
        <v>254972</v>
      </c>
      <c r="AW3" s="6">
        <v>261725</v>
      </c>
      <c r="AX3" s="6">
        <v>259286</v>
      </c>
      <c r="AY3" s="6">
        <v>264797</v>
      </c>
      <c r="AZ3" s="6">
        <v>268903</v>
      </c>
    </row>
    <row r="4" spans="1:52" ht="18" customHeight="1" x14ac:dyDescent="0.15">
      <c r="A4" s="27" t="s">
        <v>2</v>
      </c>
      <c r="B4" s="6" t="s">
        <v>19</v>
      </c>
      <c r="C4" s="6">
        <v>193295</v>
      </c>
      <c r="D4" s="6">
        <v>196469</v>
      </c>
      <c r="E4" s="6">
        <v>197731</v>
      </c>
      <c r="F4" s="6">
        <v>193902</v>
      </c>
      <c r="G4" s="6">
        <v>201940</v>
      </c>
      <c r="H4" s="6">
        <v>199251</v>
      </c>
      <c r="I4" s="6">
        <v>205744</v>
      </c>
      <c r="J4" s="6">
        <v>205428</v>
      </c>
      <c r="K4" s="6">
        <v>205053</v>
      </c>
      <c r="L4" s="6">
        <v>214700</v>
      </c>
      <c r="M4" s="6">
        <v>209524</v>
      </c>
      <c r="N4" s="6">
        <v>214559</v>
      </c>
      <c r="O4" s="6">
        <v>215258</v>
      </c>
      <c r="P4" s="6">
        <v>211657</v>
      </c>
      <c r="Q4" s="6">
        <v>213167</v>
      </c>
      <c r="R4" s="6">
        <v>222300</v>
      </c>
      <c r="S4" s="6">
        <v>219191</v>
      </c>
      <c r="T4" s="6">
        <v>220717</v>
      </c>
      <c r="U4" s="6">
        <v>225168</v>
      </c>
      <c r="V4" s="6">
        <v>222675</v>
      </c>
      <c r="W4" s="6">
        <v>225135</v>
      </c>
      <c r="X4" s="6">
        <v>227569</v>
      </c>
      <c r="Y4" s="6">
        <v>231422</v>
      </c>
      <c r="Z4" s="6">
        <v>235038</v>
      </c>
      <c r="AA4" s="6">
        <v>234254</v>
      </c>
      <c r="AB4" s="6">
        <v>238308</v>
      </c>
      <c r="AC4" s="6">
        <v>238416</v>
      </c>
      <c r="AD4" s="6">
        <v>248722</v>
      </c>
      <c r="AE4" s="6">
        <v>246156</v>
      </c>
      <c r="AF4" s="6">
        <v>248164</v>
      </c>
      <c r="AG4" s="6">
        <v>239237</v>
      </c>
      <c r="AH4" s="6">
        <v>246567</v>
      </c>
      <c r="AI4" s="6">
        <v>255867</v>
      </c>
      <c r="AJ4" s="6">
        <v>252855</v>
      </c>
      <c r="AK4" s="6">
        <v>259237</v>
      </c>
      <c r="AL4" s="6">
        <v>255123</v>
      </c>
      <c r="AM4" s="6">
        <v>258236</v>
      </c>
      <c r="AN4" s="6">
        <v>262774</v>
      </c>
      <c r="AO4" s="6">
        <v>268113</v>
      </c>
      <c r="AP4" s="6">
        <v>268818</v>
      </c>
      <c r="AQ4" s="6">
        <v>271524</v>
      </c>
      <c r="AR4" s="6">
        <v>271590</v>
      </c>
      <c r="AS4" s="6">
        <v>266574</v>
      </c>
      <c r="AT4" s="6">
        <v>275775</v>
      </c>
      <c r="AU4" s="6">
        <v>270553</v>
      </c>
      <c r="AV4" s="6">
        <v>281163</v>
      </c>
      <c r="AW4" s="6">
        <v>277486</v>
      </c>
      <c r="AX4" s="6">
        <v>287413</v>
      </c>
      <c r="AY4" s="6">
        <v>289971</v>
      </c>
      <c r="AZ4" s="6">
        <v>279731</v>
      </c>
    </row>
    <row r="5" spans="1:52" ht="18" customHeight="1" x14ac:dyDescent="0.15">
      <c r="A5" s="27" t="s">
        <v>2</v>
      </c>
      <c r="B5" s="6" t="s">
        <v>20</v>
      </c>
      <c r="C5" s="6">
        <v>188160</v>
      </c>
      <c r="D5" s="6">
        <v>187825</v>
      </c>
      <c r="E5" s="6">
        <v>192279</v>
      </c>
      <c r="F5" s="6">
        <v>197660</v>
      </c>
      <c r="G5" s="6">
        <v>196538</v>
      </c>
      <c r="H5" s="6">
        <v>199496</v>
      </c>
      <c r="I5" s="6">
        <v>199893</v>
      </c>
      <c r="J5" s="6">
        <v>199965</v>
      </c>
      <c r="K5" s="6">
        <v>200863</v>
      </c>
      <c r="L5" s="6">
        <v>206196</v>
      </c>
      <c r="M5" s="6">
        <v>199857</v>
      </c>
      <c r="N5" s="6">
        <v>207299</v>
      </c>
      <c r="O5" s="6">
        <v>212625</v>
      </c>
      <c r="P5" s="6">
        <v>208383</v>
      </c>
      <c r="Q5" s="6">
        <v>208652</v>
      </c>
      <c r="R5" s="6">
        <v>212989</v>
      </c>
      <c r="S5" s="6">
        <v>217031</v>
      </c>
      <c r="T5" s="6">
        <v>214650</v>
      </c>
      <c r="U5" s="6">
        <v>223345</v>
      </c>
      <c r="V5" s="6">
        <v>222638</v>
      </c>
      <c r="W5" s="6">
        <v>226798</v>
      </c>
      <c r="X5" s="6">
        <v>223562</v>
      </c>
      <c r="Y5" s="6">
        <v>228430</v>
      </c>
      <c r="Z5" s="6">
        <v>229035</v>
      </c>
      <c r="AA5" s="6">
        <v>234318</v>
      </c>
      <c r="AB5" s="6">
        <v>229477</v>
      </c>
      <c r="AC5" s="6">
        <v>232827</v>
      </c>
      <c r="AD5" s="6">
        <v>234209</v>
      </c>
      <c r="AE5" s="6">
        <v>236195</v>
      </c>
      <c r="AF5" s="6">
        <v>240781</v>
      </c>
      <c r="AG5" s="6">
        <v>242053</v>
      </c>
      <c r="AH5" s="6">
        <v>248780</v>
      </c>
      <c r="AI5" s="6">
        <v>251353</v>
      </c>
      <c r="AJ5" s="6">
        <v>249660</v>
      </c>
      <c r="AK5" s="6">
        <v>259465</v>
      </c>
      <c r="AL5" s="6">
        <v>253098</v>
      </c>
      <c r="AM5" s="6">
        <v>256052</v>
      </c>
      <c r="AN5" s="6">
        <v>260530</v>
      </c>
      <c r="AO5" s="6">
        <v>266303</v>
      </c>
      <c r="AP5" s="6">
        <v>260365</v>
      </c>
      <c r="AQ5" s="6">
        <v>264844</v>
      </c>
      <c r="AR5" s="6">
        <v>263233</v>
      </c>
      <c r="AS5" s="6">
        <v>269713</v>
      </c>
      <c r="AT5" s="6">
        <v>259727</v>
      </c>
      <c r="AU5" s="6">
        <v>272797</v>
      </c>
      <c r="AV5" s="6">
        <v>272935</v>
      </c>
      <c r="AW5" s="6">
        <v>274877</v>
      </c>
      <c r="AX5" s="6">
        <v>278503</v>
      </c>
      <c r="AY5" s="6">
        <v>282775</v>
      </c>
      <c r="AZ5" s="6">
        <v>279446</v>
      </c>
    </row>
    <row r="6" spans="1:52" ht="18" customHeight="1" x14ac:dyDescent="0.15">
      <c r="A6" s="27" t="s">
        <v>5</v>
      </c>
      <c r="B6" s="6" t="s">
        <v>21</v>
      </c>
      <c r="C6" s="6">
        <v>393184</v>
      </c>
      <c r="D6" s="6">
        <v>403514</v>
      </c>
      <c r="E6" s="6">
        <v>422533</v>
      </c>
      <c r="F6" s="6">
        <v>438808</v>
      </c>
      <c r="G6" s="6">
        <v>455858</v>
      </c>
      <c r="H6" s="6">
        <v>477488</v>
      </c>
      <c r="I6" s="6">
        <v>492320</v>
      </c>
      <c r="J6" s="6">
        <v>513263</v>
      </c>
      <c r="K6" s="6">
        <v>528190</v>
      </c>
      <c r="L6" s="6">
        <v>540989</v>
      </c>
      <c r="M6" s="6">
        <v>555071</v>
      </c>
      <c r="N6" s="6">
        <v>585849</v>
      </c>
      <c r="O6" s="6">
        <v>600346</v>
      </c>
      <c r="P6" s="6">
        <v>609239</v>
      </c>
      <c r="Q6" s="6">
        <v>615426</v>
      </c>
      <c r="R6" s="6">
        <v>649587</v>
      </c>
      <c r="S6" s="6">
        <v>664428</v>
      </c>
      <c r="T6" s="6">
        <v>682564</v>
      </c>
      <c r="U6" s="6">
        <v>686216</v>
      </c>
      <c r="V6" s="6">
        <v>712267</v>
      </c>
      <c r="W6" s="6">
        <v>724086</v>
      </c>
      <c r="X6" s="6">
        <v>744536</v>
      </c>
      <c r="Y6" s="6">
        <v>763148</v>
      </c>
      <c r="Z6" s="6">
        <v>769056</v>
      </c>
      <c r="AA6" s="6">
        <v>794216</v>
      </c>
      <c r="AB6" s="6">
        <v>813598</v>
      </c>
      <c r="AC6" s="6">
        <v>829149</v>
      </c>
      <c r="AD6" s="6">
        <v>847823</v>
      </c>
      <c r="AE6" s="6">
        <v>853413</v>
      </c>
      <c r="AF6" s="6">
        <v>874939</v>
      </c>
      <c r="AG6" s="6">
        <v>893065</v>
      </c>
      <c r="AH6" s="6">
        <v>907007</v>
      </c>
      <c r="AI6" s="6">
        <v>910844</v>
      </c>
      <c r="AJ6" s="6">
        <v>940455</v>
      </c>
      <c r="AK6" s="6">
        <v>948559</v>
      </c>
      <c r="AL6" s="6">
        <v>971566</v>
      </c>
      <c r="AM6" s="6">
        <v>982673</v>
      </c>
      <c r="AN6" s="6">
        <v>995210</v>
      </c>
      <c r="AO6" s="6">
        <v>1018207</v>
      </c>
      <c r="AP6" s="6">
        <v>1023337</v>
      </c>
      <c r="AQ6" s="6">
        <v>1047004</v>
      </c>
      <c r="AR6" s="6">
        <v>1070906</v>
      </c>
      <c r="AS6" s="6">
        <v>1086953</v>
      </c>
      <c r="AT6" s="6">
        <v>1108425</v>
      </c>
      <c r="AU6" s="6">
        <v>1112896</v>
      </c>
      <c r="AV6" s="6">
        <v>1129147</v>
      </c>
      <c r="AW6" s="6">
        <v>1147175</v>
      </c>
      <c r="AX6" s="6">
        <v>1165473</v>
      </c>
      <c r="AY6" s="6">
        <v>1167957</v>
      </c>
      <c r="AZ6" s="6">
        <v>1193971</v>
      </c>
    </row>
    <row r="7" spans="1:52" ht="18" customHeight="1" x14ac:dyDescent="0.15">
      <c r="A7" s="27" t="s">
        <v>5</v>
      </c>
      <c r="B7" s="6" t="s">
        <v>22</v>
      </c>
      <c r="C7" s="6">
        <v>377802</v>
      </c>
      <c r="D7" s="6">
        <v>397500</v>
      </c>
      <c r="E7" s="6">
        <v>416713</v>
      </c>
      <c r="F7" s="6">
        <v>424591</v>
      </c>
      <c r="G7" s="6">
        <v>444247</v>
      </c>
      <c r="H7" s="6">
        <v>469292</v>
      </c>
      <c r="I7" s="6">
        <v>474229</v>
      </c>
      <c r="J7" s="6">
        <v>501077</v>
      </c>
      <c r="K7" s="6">
        <v>515616</v>
      </c>
      <c r="L7" s="6">
        <v>527277</v>
      </c>
      <c r="M7" s="6">
        <v>546874</v>
      </c>
      <c r="N7" s="6">
        <v>566988</v>
      </c>
      <c r="O7" s="6">
        <v>577613</v>
      </c>
      <c r="P7" s="6">
        <v>598775</v>
      </c>
      <c r="Q7" s="6">
        <v>619856</v>
      </c>
      <c r="R7" s="6">
        <v>633117</v>
      </c>
      <c r="S7" s="6">
        <v>652185</v>
      </c>
      <c r="T7" s="6">
        <v>670376</v>
      </c>
      <c r="U7" s="6">
        <v>679555</v>
      </c>
      <c r="V7" s="6">
        <v>700651</v>
      </c>
      <c r="W7" s="6">
        <v>718482</v>
      </c>
      <c r="X7" s="6">
        <v>733282</v>
      </c>
      <c r="Y7" s="6">
        <v>746819</v>
      </c>
      <c r="Z7" s="6">
        <v>763670</v>
      </c>
      <c r="AA7" s="6">
        <v>784620</v>
      </c>
      <c r="AB7" s="6">
        <v>789951</v>
      </c>
      <c r="AC7" s="6">
        <v>807715</v>
      </c>
      <c r="AD7" s="6">
        <v>830053</v>
      </c>
      <c r="AE7" s="6">
        <v>834865</v>
      </c>
      <c r="AF7" s="6">
        <v>855499</v>
      </c>
      <c r="AG7" s="6">
        <v>868622</v>
      </c>
      <c r="AH7" s="6">
        <v>885916</v>
      </c>
      <c r="AI7" s="6">
        <v>896687</v>
      </c>
      <c r="AJ7" s="6">
        <v>921147</v>
      </c>
      <c r="AK7" s="6">
        <v>941543</v>
      </c>
      <c r="AL7" s="6">
        <v>951952</v>
      </c>
      <c r="AM7" s="6">
        <v>961977</v>
      </c>
      <c r="AN7" s="6">
        <v>973318</v>
      </c>
      <c r="AO7" s="6">
        <v>1012525</v>
      </c>
      <c r="AP7" s="6">
        <v>1023218</v>
      </c>
      <c r="AQ7" s="6">
        <v>1052196</v>
      </c>
      <c r="AR7" s="6">
        <v>1058339</v>
      </c>
      <c r="AS7" s="6">
        <v>1067173</v>
      </c>
      <c r="AT7" s="6">
        <v>1084236</v>
      </c>
      <c r="AU7" s="6">
        <v>1093980</v>
      </c>
      <c r="AV7" s="6">
        <v>1105448</v>
      </c>
      <c r="AW7" s="6">
        <v>1121919</v>
      </c>
      <c r="AX7" s="6">
        <v>1130712</v>
      </c>
      <c r="AY7" s="6">
        <v>1144333</v>
      </c>
      <c r="AZ7" s="6">
        <v>1147846</v>
      </c>
    </row>
    <row r="8" spans="1:52" ht="18" customHeight="1" x14ac:dyDescent="0.15">
      <c r="A8" s="27" t="s">
        <v>8</v>
      </c>
      <c r="B8" s="6" t="s">
        <v>23</v>
      </c>
      <c r="C8" s="6">
        <v>192492</v>
      </c>
      <c r="D8" s="6">
        <v>191585</v>
      </c>
      <c r="E8" s="6">
        <v>194128</v>
      </c>
      <c r="F8" s="6">
        <v>196606</v>
      </c>
      <c r="G8" s="6">
        <v>200236</v>
      </c>
      <c r="H8" s="6">
        <v>198970</v>
      </c>
      <c r="I8" s="6">
        <v>197478</v>
      </c>
      <c r="J8" s="6">
        <v>207370</v>
      </c>
      <c r="K8" s="6">
        <v>202446</v>
      </c>
      <c r="L8" s="6">
        <v>208786</v>
      </c>
      <c r="M8" s="6">
        <v>209383</v>
      </c>
      <c r="N8" s="6">
        <v>207507</v>
      </c>
      <c r="O8" s="6">
        <v>210695</v>
      </c>
      <c r="P8" s="6">
        <v>217243</v>
      </c>
      <c r="Q8" s="6">
        <v>223478</v>
      </c>
      <c r="R8" s="6">
        <v>220489</v>
      </c>
      <c r="S8" s="6">
        <v>219799</v>
      </c>
      <c r="T8" s="6">
        <v>223132</v>
      </c>
      <c r="U8" s="6">
        <v>225709</v>
      </c>
      <c r="V8" s="6">
        <v>224679</v>
      </c>
      <c r="W8" s="6">
        <v>226262</v>
      </c>
      <c r="X8" s="6">
        <v>222650</v>
      </c>
      <c r="Y8" s="6">
        <v>229348</v>
      </c>
      <c r="Z8" s="6">
        <v>228157</v>
      </c>
      <c r="AA8" s="6">
        <v>231970</v>
      </c>
      <c r="AB8" s="6">
        <v>234939</v>
      </c>
      <c r="AC8" s="6">
        <v>239190</v>
      </c>
      <c r="AD8" s="6">
        <v>235826</v>
      </c>
      <c r="AE8" s="6">
        <v>230938</v>
      </c>
      <c r="AF8" s="6">
        <v>241417</v>
      </c>
      <c r="AG8" s="6">
        <v>243620</v>
      </c>
      <c r="AH8" s="6">
        <v>242023</v>
      </c>
      <c r="AI8" s="6">
        <v>245674</v>
      </c>
      <c r="AJ8" s="6">
        <v>253876</v>
      </c>
      <c r="AK8" s="6">
        <v>248964</v>
      </c>
      <c r="AL8" s="6">
        <v>248336</v>
      </c>
      <c r="AM8" s="6">
        <v>251462</v>
      </c>
      <c r="AN8" s="6">
        <v>256646</v>
      </c>
      <c r="AO8" s="6">
        <v>260706</v>
      </c>
      <c r="AP8" s="6">
        <v>267741</v>
      </c>
      <c r="AQ8" s="6">
        <v>265516</v>
      </c>
      <c r="AR8" s="6">
        <v>268206</v>
      </c>
      <c r="AS8" s="6">
        <v>267610</v>
      </c>
      <c r="AT8" s="6">
        <v>264507</v>
      </c>
      <c r="AU8" s="6">
        <v>273231</v>
      </c>
      <c r="AV8" s="6">
        <v>271826</v>
      </c>
      <c r="AW8" s="6">
        <v>271569</v>
      </c>
      <c r="AX8" s="6">
        <v>270572</v>
      </c>
      <c r="AY8" s="6">
        <v>272734</v>
      </c>
      <c r="AZ8" s="6">
        <v>281869</v>
      </c>
    </row>
    <row r="9" spans="1:52" ht="18" customHeight="1" x14ac:dyDescent="0.15">
      <c r="A9" s="27" t="s">
        <v>8</v>
      </c>
      <c r="B9" s="6" t="s">
        <v>24</v>
      </c>
      <c r="C9" s="6">
        <v>191288</v>
      </c>
      <c r="D9" s="6">
        <v>188756</v>
      </c>
      <c r="E9" s="6">
        <v>189851</v>
      </c>
      <c r="F9" s="6">
        <v>188363</v>
      </c>
      <c r="G9" s="6">
        <v>197541</v>
      </c>
      <c r="H9" s="6">
        <v>196625</v>
      </c>
      <c r="I9" s="6">
        <v>200066</v>
      </c>
      <c r="J9" s="6">
        <v>199468</v>
      </c>
      <c r="K9" s="6">
        <v>201669</v>
      </c>
      <c r="L9" s="6">
        <v>199839</v>
      </c>
      <c r="M9" s="6">
        <v>212216</v>
      </c>
      <c r="N9" s="6">
        <v>207011</v>
      </c>
      <c r="O9" s="6">
        <v>204894</v>
      </c>
      <c r="P9" s="6">
        <v>208426</v>
      </c>
      <c r="Q9" s="6">
        <v>211068</v>
      </c>
      <c r="R9" s="6">
        <v>212213</v>
      </c>
      <c r="S9" s="6">
        <v>213927</v>
      </c>
      <c r="T9" s="6">
        <v>220326</v>
      </c>
      <c r="U9" s="6">
        <v>220250</v>
      </c>
      <c r="V9" s="6">
        <v>219104</v>
      </c>
      <c r="W9" s="6">
        <v>222751</v>
      </c>
      <c r="X9" s="6">
        <v>226855</v>
      </c>
      <c r="Y9" s="6">
        <v>224565</v>
      </c>
      <c r="Z9" s="6">
        <v>230361</v>
      </c>
      <c r="AA9" s="6">
        <v>234588</v>
      </c>
      <c r="AB9" s="6">
        <v>232503</v>
      </c>
      <c r="AC9" s="6">
        <v>230008</v>
      </c>
      <c r="AD9" s="6">
        <v>237386</v>
      </c>
      <c r="AE9" s="6">
        <v>236278</v>
      </c>
      <c r="AF9" s="6">
        <v>240009</v>
      </c>
      <c r="AG9" s="6">
        <v>240622</v>
      </c>
      <c r="AH9" s="6">
        <v>243822</v>
      </c>
      <c r="AI9" s="6">
        <v>238731</v>
      </c>
      <c r="AJ9" s="6">
        <v>243687</v>
      </c>
      <c r="AK9" s="6">
        <v>251045</v>
      </c>
      <c r="AL9" s="6">
        <v>251539</v>
      </c>
      <c r="AM9" s="6">
        <v>252123</v>
      </c>
      <c r="AN9" s="6">
        <v>253993</v>
      </c>
      <c r="AO9" s="6">
        <v>252752</v>
      </c>
      <c r="AP9" s="6">
        <v>260074</v>
      </c>
      <c r="AQ9" s="6">
        <v>258884</v>
      </c>
      <c r="AR9" s="6">
        <v>259337</v>
      </c>
      <c r="AS9" s="6">
        <v>258025</v>
      </c>
      <c r="AT9" s="6">
        <v>259445</v>
      </c>
      <c r="AU9" s="6">
        <v>257264</v>
      </c>
      <c r="AV9" s="6">
        <v>263015</v>
      </c>
      <c r="AW9" s="6">
        <v>267969</v>
      </c>
      <c r="AX9" s="6">
        <v>267690</v>
      </c>
      <c r="AY9" s="6">
        <v>268510</v>
      </c>
      <c r="AZ9" s="6">
        <v>274529</v>
      </c>
    </row>
    <row r="10" spans="1:52" ht="18" customHeight="1" x14ac:dyDescent="0.15">
      <c r="A10" s="27" t="s">
        <v>11</v>
      </c>
      <c r="B10" s="6" t="s">
        <v>25</v>
      </c>
      <c r="C10" s="6">
        <v>195433</v>
      </c>
      <c r="D10" s="6">
        <v>200731</v>
      </c>
      <c r="E10" s="6">
        <v>201990</v>
      </c>
      <c r="F10" s="6">
        <v>199351</v>
      </c>
      <c r="G10" s="6">
        <v>202097</v>
      </c>
      <c r="H10" s="6">
        <v>201705</v>
      </c>
      <c r="I10" s="6">
        <v>206268</v>
      </c>
      <c r="J10" s="6">
        <v>206447</v>
      </c>
      <c r="K10" s="6">
        <v>207580</v>
      </c>
      <c r="L10" s="6">
        <v>206925</v>
      </c>
      <c r="M10" s="6">
        <v>210904</v>
      </c>
      <c r="N10" s="6">
        <v>215978</v>
      </c>
      <c r="O10" s="6">
        <v>211451</v>
      </c>
      <c r="P10" s="6">
        <v>219376</v>
      </c>
      <c r="Q10" s="6">
        <v>223373</v>
      </c>
      <c r="R10" s="6">
        <v>227193</v>
      </c>
      <c r="S10" s="6">
        <v>224343</v>
      </c>
      <c r="T10" s="6">
        <v>226562</v>
      </c>
      <c r="U10" s="6">
        <v>228769</v>
      </c>
      <c r="V10" s="6">
        <v>225335</v>
      </c>
      <c r="W10" s="6">
        <v>232823</v>
      </c>
      <c r="X10" s="6">
        <v>230090</v>
      </c>
      <c r="Y10" s="6">
        <v>235261</v>
      </c>
      <c r="Z10" s="6">
        <v>238488</v>
      </c>
      <c r="AA10" s="6">
        <v>234757</v>
      </c>
      <c r="AB10" s="6">
        <v>241386</v>
      </c>
      <c r="AC10" s="6">
        <v>242390</v>
      </c>
      <c r="AD10" s="6">
        <v>239725</v>
      </c>
      <c r="AE10" s="6">
        <v>249070</v>
      </c>
      <c r="AF10" s="6">
        <v>244287</v>
      </c>
      <c r="AG10" s="6">
        <v>250022</v>
      </c>
      <c r="AH10" s="6">
        <v>253364</v>
      </c>
      <c r="AI10" s="6">
        <v>249390</v>
      </c>
      <c r="AJ10" s="6">
        <v>257386</v>
      </c>
      <c r="AK10" s="6">
        <v>253102</v>
      </c>
      <c r="AL10" s="6">
        <v>256229</v>
      </c>
      <c r="AM10" s="6">
        <v>261711</v>
      </c>
      <c r="AN10" s="6">
        <v>260162</v>
      </c>
      <c r="AO10" s="6">
        <v>260763</v>
      </c>
      <c r="AP10" s="6">
        <v>266883</v>
      </c>
      <c r="AQ10" s="6">
        <v>272800</v>
      </c>
      <c r="AR10" s="6">
        <v>268073</v>
      </c>
      <c r="AS10" s="6">
        <v>270322</v>
      </c>
      <c r="AT10" s="6">
        <v>269495</v>
      </c>
      <c r="AU10" s="6">
        <v>278811</v>
      </c>
      <c r="AV10" s="6">
        <v>276148</v>
      </c>
      <c r="AW10" s="6">
        <v>278395</v>
      </c>
      <c r="AX10" s="6">
        <v>284675</v>
      </c>
      <c r="AY10" s="6">
        <v>286049</v>
      </c>
      <c r="AZ10" s="6">
        <v>284630</v>
      </c>
    </row>
    <row r="11" spans="1:52" ht="18" customHeight="1" x14ac:dyDescent="0.15">
      <c r="A11" s="27" t="s">
        <v>11</v>
      </c>
      <c r="B11" s="6" t="s">
        <v>26</v>
      </c>
      <c r="C11" s="6">
        <v>189579</v>
      </c>
      <c r="D11" s="6">
        <v>190671</v>
      </c>
      <c r="E11" s="6">
        <v>189752</v>
      </c>
      <c r="F11" s="6">
        <v>198430</v>
      </c>
      <c r="G11" s="6">
        <v>197217</v>
      </c>
      <c r="H11" s="6">
        <v>201686</v>
      </c>
      <c r="I11" s="6">
        <v>205874</v>
      </c>
      <c r="J11" s="6">
        <v>207401</v>
      </c>
      <c r="K11" s="6">
        <v>201480</v>
      </c>
      <c r="L11" s="6">
        <v>208124</v>
      </c>
      <c r="M11" s="6">
        <v>209011</v>
      </c>
      <c r="N11" s="6">
        <v>209352</v>
      </c>
      <c r="O11" s="6">
        <v>210076</v>
      </c>
      <c r="P11" s="6">
        <v>212489</v>
      </c>
      <c r="Q11" s="6">
        <v>217287</v>
      </c>
      <c r="R11" s="6">
        <v>225445</v>
      </c>
      <c r="S11" s="6">
        <v>218205</v>
      </c>
      <c r="T11" s="6">
        <v>222524</v>
      </c>
      <c r="U11" s="6">
        <v>222151</v>
      </c>
      <c r="V11" s="6">
        <v>224778</v>
      </c>
      <c r="W11" s="6">
        <v>229071</v>
      </c>
      <c r="X11" s="6">
        <v>223798</v>
      </c>
      <c r="Y11" s="6">
        <v>230052</v>
      </c>
      <c r="Z11" s="6">
        <v>228972</v>
      </c>
      <c r="AA11" s="6">
        <v>231651</v>
      </c>
      <c r="AB11" s="6">
        <v>234033</v>
      </c>
      <c r="AC11" s="6">
        <v>238420</v>
      </c>
      <c r="AD11" s="6">
        <v>236442</v>
      </c>
      <c r="AE11" s="6">
        <v>237632</v>
      </c>
      <c r="AF11" s="6">
        <v>244588</v>
      </c>
      <c r="AG11" s="6">
        <v>244627</v>
      </c>
      <c r="AH11" s="6">
        <v>255123</v>
      </c>
      <c r="AI11" s="6">
        <v>248022</v>
      </c>
      <c r="AJ11" s="6">
        <v>255355</v>
      </c>
      <c r="AK11" s="6">
        <v>254959</v>
      </c>
      <c r="AL11" s="6">
        <v>253886</v>
      </c>
      <c r="AM11" s="6">
        <v>251832</v>
      </c>
      <c r="AN11" s="6">
        <v>257613</v>
      </c>
      <c r="AO11" s="6">
        <v>255559</v>
      </c>
      <c r="AP11" s="6">
        <v>263591</v>
      </c>
      <c r="AQ11" s="6">
        <v>264523</v>
      </c>
      <c r="AR11" s="6">
        <v>263193</v>
      </c>
      <c r="AS11" s="6">
        <v>270188</v>
      </c>
      <c r="AT11" s="6">
        <v>267843</v>
      </c>
      <c r="AU11" s="6">
        <v>277702</v>
      </c>
      <c r="AV11" s="6">
        <v>270695</v>
      </c>
      <c r="AW11" s="6">
        <v>269139</v>
      </c>
      <c r="AX11" s="6">
        <v>272866</v>
      </c>
      <c r="AY11" s="6">
        <v>272696</v>
      </c>
      <c r="AZ11" s="6">
        <v>277324</v>
      </c>
    </row>
    <row r="12" spans="1:52" ht="18" customHeight="1" x14ac:dyDescent="0.15">
      <c r="A12" s="27" t="s">
        <v>14</v>
      </c>
      <c r="B12" s="6" t="s">
        <v>27</v>
      </c>
      <c r="C12" s="6">
        <v>193771</v>
      </c>
      <c r="D12" s="6">
        <v>197991</v>
      </c>
      <c r="E12" s="6">
        <v>196367</v>
      </c>
      <c r="F12" s="6">
        <v>201450</v>
      </c>
      <c r="G12" s="6">
        <v>200645</v>
      </c>
      <c r="H12" s="6">
        <v>207811</v>
      </c>
      <c r="I12" s="6">
        <v>207821</v>
      </c>
      <c r="J12" s="6">
        <v>212726</v>
      </c>
      <c r="K12" s="6">
        <v>206569</v>
      </c>
      <c r="L12" s="6">
        <v>212118</v>
      </c>
      <c r="M12" s="6">
        <v>219131</v>
      </c>
      <c r="N12" s="6">
        <v>222597</v>
      </c>
      <c r="O12" s="6">
        <v>218475</v>
      </c>
      <c r="P12" s="6">
        <v>216573</v>
      </c>
      <c r="Q12" s="6">
        <v>227053</v>
      </c>
      <c r="R12" s="6">
        <v>225293</v>
      </c>
      <c r="S12" s="6">
        <v>227755</v>
      </c>
      <c r="T12" s="6">
        <v>227612</v>
      </c>
      <c r="U12" s="6">
        <v>234604</v>
      </c>
      <c r="V12" s="6">
        <v>232282</v>
      </c>
      <c r="W12" s="6">
        <v>236909</v>
      </c>
      <c r="X12" s="6">
        <v>234225</v>
      </c>
      <c r="Y12" s="6">
        <v>236433</v>
      </c>
      <c r="Z12" s="6">
        <v>244159</v>
      </c>
      <c r="AA12" s="6">
        <v>242129</v>
      </c>
      <c r="AB12" s="6">
        <v>243402</v>
      </c>
      <c r="AC12" s="6">
        <v>248371</v>
      </c>
      <c r="AD12" s="6">
        <v>249250</v>
      </c>
      <c r="AE12" s="6">
        <v>253498</v>
      </c>
      <c r="AF12" s="6">
        <v>253987</v>
      </c>
      <c r="AG12" s="6">
        <v>253087</v>
      </c>
      <c r="AH12" s="6">
        <v>263665</v>
      </c>
      <c r="AI12" s="6">
        <v>270271</v>
      </c>
      <c r="AJ12" s="6">
        <v>262239</v>
      </c>
      <c r="AK12" s="6">
        <v>275268</v>
      </c>
      <c r="AL12" s="6">
        <v>270720</v>
      </c>
      <c r="AM12" s="6">
        <v>277434</v>
      </c>
      <c r="AN12" s="6">
        <v>274541</v>
      </c>
      <c r="AO12" s="6">
        <v>276996</v>
      </c>
      <c r="AP12" s="6">
        <v>277355</v>
      </c>
      <c r="AQ12" s="6">
        <v>279849</v>
      </c>
      <c r="AR12" s="6">
        <v>281280</v>
      </c>
      <c r="AS12" s="6">
        <v>280596</v>
      </c>
      <c r="AT12" s="6">
        <v>287249</v>
      </c>
      <c r="AU12" s="6">
        <v>290648</v>
      </c>
      <c r="AV12" s="6">
        <v>292788</v>
      </c>
      <c r="AW12" s="6">
        <v>284584</v>
      </c>
      <c r="AX12" s="6">
        <v>289227</v>
      </c>
      <c r="AY12" s="6">
        <v>291317</v>
      </c>
      <c r="AZ12" s="6">
        <v>292935</v>
      </c>
    </row>
    <row r="13" spans="1:52" ht="18" customHeight="1" x14ac:dyDescent="0.15">
      <c r="A13" s="27" t="s">
        <v>14</v>
      </c>
      <c r="B13" s="6" t="s">
        <v>28</v>
      </c>
      <c r="C13" s="9">
        <v>196996.66666666669</v>
      </c>
      <c r="D13" s="9">
        <v>201429.11111111112</v>
      </c>
      <c r="E13" s="9">
        <v>202068.11111111112</v>
      </c>
      <c r="F13" s="9">
        <v>205096.11111111112</v>
      </c>
      <c r="G13" s="9">
        <v>205029.11111111112</v>
      </c>
      <c r="H13" s="9">
        <v>207501.11111111112</v>
      </c>
      <c r="I13" s="9">
        <v>205264.11111111112</v>
      </c>
      <c r="J13" s="9">
        <v>205628.11111111112</v>
      </c>
      <c r="K13" s="9">
        <v>207362.11111111112</v>
      </c>
      <c r="L13" s="9">
        <v>204120.11111111112</v>
      </c>
      <c r="M13" s="9">
        <v>218989</v>
      </c>
      <c r="N13" s="9">
        <v>221965</v>
      </c>
      <c r="O13" s="9">
        <v>222817</v>
      </c>
      <c r="P13" s="9">
        <v>221135</v>
      </c>
      <c r="Q13" s="9">
        <v>222476</v>
      </c>
      <c r="R13" s="9">
        <v>221740</v>
      </c>
      <c r="S13" s="9">
        <v>227755</v>
      </c>
      <c r="T13" s="9">
        <v>232846</v>
      </c>
      <c r="U13" s="9">
        <v>228472</v>
      </c>
      <c r="V13" s="9">
        <v>233638</v>
      </c>
      <c r="W13" s="9">
        <v>232677</v>
      </c>
      <c r="X13" s="9">
        <v>235276</v>
      </c>
      <c r="Y13" s="9">
        <v>235243</v>
      </c>
      <c r="Z13" s="9">
        <v>236874</v>
      </c>
      <c r="AA13" s="9">
        <v>245636.28571428571</v>
      </c>
      <c r="AB13" s="9">
        <v>250752.28571428571</v>
      </c>
      <c r="AC13" s="9">
        <v>248774.28571428571</v>
      </c>
      <c r="AD13" s="9">
        <v>247579.28571428571</v>
      </c>
      <c r="AE13" s="9">
        <v>249724.28571428571</v>
      </c>
      <c r="AF13" s="9">
        <v>249555.28571428571</v>
      </c>
      <c r="AG13" s="9">
        <v>251702.28571428571</v>
      </c>
      <c r="AH13" s="9">
        <v>265878.40000000002</v>
      </c>
      <c r="AI13" s="9">
        <v>268071.40000000002</v>
      </c>
      <c r="AJ13" s="9">
        <v>270990.40000000002</v>
      </c>
      <c r="AK13" s="9">
        <v>265792.40000000002</v>
      </c>
      <c r="AL13" s="9">
        <v>271430.40000000002</v>
      </c>
      <c r="AM13" s="9">
        <v>276976.42857142858</v>
      </c>
      <c r="AN13" s="9">
        <v>279391.42857142858</v>
      </c>
      <c r="AO13" s="9">
        <v>277195.42857142858</v>
      </c>
      <c r="AP13" s="9">
        <v>278842.42857142858</v>
      </c>
      <c r="AQ13" s="9">
        <v>277258.42857142858</v>
      </c>
      <c r="AR13" s="9">
        <v>279146.42857142858</v>
      </c>
      <c r="AS13" s="9">
        <v>214701.66666666669</v>
      </c>
      <c r="AT13" s="9">
        <v>287129.14285714284</v>
      </c>
      <c r="AU13" s="9">
        <v>287782.14285714284</v>
      </c>
      <c r="AV13" s="9">
        <v>288545.14285714284</v>
      </c>
      <c r="AW13" s="9">
        <v>288752.14285714284</v>
      </c>
      <c r="AX13" s="9">
        <v>292999.14285714284</v>
      </c>
      <c r="AY13" s="9">
        <v>292899.14285714284</v>
      </c>
      <c r="AZ13" s="9">
        <v>290641.14285714284</v>
      </c>
    </row>
    <row r="15" spans="1:52" s="46" customFormat="1" ht="18" customHeight="1" x14ac:dyDescent="0.15">
      <c r="A15" s="20" t="s">
        <v>34</v>
      </c>
      <c r="C15" s="46">
        <v>0</v>
      </c>
      <c r="D15" s="46">
        <v>1</v>
      </c>
      <c r="E15" s="46">
        <v>2</v>
      </c>
      <c r="F15" s="46">
        <v>3</v>
      </c>
      <c r="G15" s="46">
        <v>4</v>
      </c>
      <c r="H15" s="46">
        <v>5</v>
      </c>
      <c r="I15" s="46">
        <v>6</v>
      </c>
      <c r="J15" s="46">
        <v>7</v>
      </c>
      <c r="K15" s="46">
        <v>8</v>
      </c>
      <c r="L15" s="46">
        <v>9</v>
      </c>
      <c r="M15" s="46">
        <v>10</v>
      </c>
      <c r="N15" s="46">
        <v>11</v>
      </c>
      <c r="O15" s="46">
        <v>12</v>
      </c>
      <c r="P15" s="46">
        <v>13</v>
      </c>
      <c r="Q15" s="46">
        <v>14</v>
      </c>
      <c r="R15" s="46">
        <v>15</v>
      </c>
      <c r="S15" s="46">
        <v>16</v>
      </c>
      <c r="T15" s="46">
        <v>17</v>
      </c>
      <c r="U15" s="46">
        <v>18</v>
      </c>
      <c r="V15" s="46">
        <v>19</v>
      </c>
      <c r="W15" s="46">
        <v>20</v>
      </c>
      <c r="X15" s="46">
        <v>21</v>
      </c>
      <c r="Y15" s="46">
        <v>22</v>
      </c>
      <c r="Z15" s="46">
        <v>23</v>
      </c>
      <c r="AA15" s="46">
        <v>24</v>
      </c>
      <c r="AB15" s="46">
        <v>25</v>
      </c>
      <c r="AC15" s="46">
        <v>26</v>
      </c>
      <c r="AD15" s="46">
        <v>27</v>
      </c>
      <c r="AE15" s="46">
        <v>28</v>
      </c>
      <c r="AF15" s="46">
        <v>29</v>
      </c>
      <c r="AG15" s="46">
        <v>30</v>
      </c>
      <c r="AH15" s="46">
        <v>31</v>
      </c>
      <c r="AI15" s="46">
        <v>32</v>
      </c>
      <c r="AJ15" s="46">
        <v>33</v>
      </c>
      <c r="AK15" s="46">
        <v>34</v>
      </c>
      <c r="AL15" s="46">
        <v>35</v>
      </c>
      <c r="AM15" s="46">
        <v>36</v>
      </c>
      <c r="AN15" s="46">
        <v>37</v>
      </c>
      <c r="AO15" s="46">
        <v>38</v>
      </c>
      <c r="AP15" s="46">
        <v>39</v>
      </c>
      <c r="AQ15" s="46">
        <v>40</v>
      </c>
      <c r="AR15" s="46">
        <v>41</v>
      </c>
      <c r="AS15" s="46">
        <v>42</v>
      </c>
      <c r="AT15" s="46">
        <v>43</v>
      </c>
      <c r="AU15" s="46">
        <v>44</v>
      </c>
      <c r="AV15" s="46">
        <v>45</v>
      </c>
      <c r="AW15" s="46">
        <v>46</v>
      </c>
      <c r="AX15" s="46">
        <v>47</v>
      </c>
      <c r="AY15" s="46">
        <v>48</v>
      </c>
      <c r="AZ15" s="46">
        <v>49</v>
      </c>
    </row>
    <row r="16" spans="1:52" s="22" customFormat="1" ht="18" customHeight="1" x14ac:dyDescent="0.15">
      <c r="A16" s="45" t="s">
        <v>17</v>
      </c>
      <c r="C16" s="22">
        <f t="shared" ref="C16:AH16" si="3">C3/10000</f>
        <v>18.4512</v>
      </c>
      <c r="D16" s="22">
        <f t="shared" si="3"/>
        <v>18.496200000000002</v>
      </c>
      <c r="E16" s="22">
        <f t="shared" si="3"/>
        <v>19.174499999999998</v>
      </c>
      <c r="F16" s="22">
        <f t="shared" si="3"/>
        <v>19.455400000000001</v>
      </c>
      <c r="G16" s="22">
        <f t="shared" si="3"/>
        <v>19.125</v>
      </c>
      <c r="H16" s="22">
        <f t="shared" si="3"/>
        <v>19.0535</v>
      </c>
      <c r="I16" s="22">
        <f t="shared" si="3"/>
        <v>19.625499999999999</v>
      </c>
      <c r="J16" s="22">
        <f t="shared" si="3"/>
        <v>19.740400000000001</v>
      </c>
      <c r="K16" s="22">
        <f t="shared" si="3"/>
        <v>20.486899999999999</v>
      </c>
      <c r="L16" s="22">
        <f t="shared" si="3"/>
        <v>20.0655</v>
      </c>
      <c r="M16" s="22">
        <f t="shared" si="3"/>
        <v>19.971399999999999</v>
      </c>
      <c r="N16" s="22">
        <f t="shared" si="3"/>
        <v>20.2545</v>
      </c>
      <c r="O16" s="22">
        <f t="shared" si="3"/>
        <v>20.2057</v>
      </c>
      <c r="P16" s="22">
        <f t="shared" si="3"/>
        <v>20.569299999999998</v>
      </c>
      <c r="Q16" s="22">
        <f t="shared" si="3"/>
        <v>21.139399999999998</v>
      </c>
      <c r="R16" s="22">
        <f t="shared" si="3"/>
        <v>20.98</v>
      </c>
      <c r="S16" s="22">
        <f t="shared" si="3"/>
        <v>20.424399999999999</v>
      </c>
      <c r="T16" s="22">
        <f t="shared" si="3"/>
        <v>21.009</v>
      </c>
      <c r="U16" s="22">
        <f t="shared" si="3"/>
        <v>21.002600000000001</v>
      </c>
      <c r="V16" s="22">
        <f t="shared" si="3"/>
        <v>21.437100000000001</v>
      </c>
      <c r="W16" s="22">
        <f t="shared" si="3"/>
        <v>21.810400000000001</v>
      </c>
      <c r="X16" s="22">
        <f t="shared" si="3"/>
        <v>22.2104</v>
      </c>
      <c r="Y16" s="22">
        <f t="shared" si="3"/>
        <v>22.174900000000001</v>
      </c>
      <c r="Z16" s="22">
        <f t="shared" si="3"/>
        <v>22.305900000000001</v>
      </c>
      <c r="AA16" s="22">
        <f t="shared" si="3"/>
        <v>22.844899999999999</v>
      </c>
      <c r="AB16" s="22">
        <f t="shared" si="3"/>
        <v>22.909700000000001</v>
      </c>
      <c r="AC16" s="22">
        <f t="shared" si="3"/>
        <v>23.6677</v>
      </c>
      <c r="AD16" s="22">
        <f t="shared" si="3"/>
        <v>22.877500000000001</v>
      </c>
      <c r="AE16" s="22">
        <f t="shared" si="3"/>
        <v>23.443899999999999</v>
      </c>
      <c r="AF16" s="22">
        <f t="shared" si="3"/>
        <v>23.7151</v>
      </c>
      <c r="AG16" s="22">
        <f t="shared" si="3"/>
        <v>23.925599999999999</v>
      </c>
      <c r="AH16" s="22">
        <f t="shared" si="3"/>
        <v>23.408999999999999</v>
      </c>
      <c r="AI16" s="22">
        <f t="shared" ref="AI16:AZ16" si="4">AI3/10000</f>
        <v>24.0992</v>
      </c>
      <c r="AJ16" s="22">
        <f t="shared" si="4"/>
        <v>24.497499999999999</v>
      </c>
      <c r="AK16" s="22">
        <f t="shared" si="4"/>
        <v>23.863099999999999</v>
      </c>
      <c r="AL16" s="22">
        <f t="shared" si="4"/>
        <v>24.232299999999999</v>
      </c>
      <c r="AM16" s="22">
        <f t="shared" si="4"/>
        <v>25.105799999999999</v>
      </c>
      <c r="AN16" s="22">
        <f t="shared" si="4"/>
        <v>24.72</v>
      </c>
      <c r="AO16" s="22">
        <f t="shared" si="4"/>
        <v>24.874500000000001</v>
      </c>
      <c r="AP16" s="22">
        <f t="shared" si="4"/>
        <v>25.481999999999999</v>
      </c>
      <c r="AQ16" s="22">
        <f t="shared" si="4"/>
        <v>24.889500000000002</v>
      </c>
      <c r="AR16" s="22">
        <f t="shared" si="4"/>
        <v>25.5533</v>
      </c>
      <c r="AS16" s="22">
        <f t="shared" si="4"/>
        <v>25.691099999999999</v>
      </c>
      <c r="AT16" s="22">
        <f t="shared" si="4"/>
        <v>26.12</v>
      </c>
      <c r="AU16" s="22">
        <f t="shared" si="4"/>
        <v>25.831800000000001</v>
      </c>
      <c r="AV16" s="22">
        <f t="shared" si="4"/>
        <v>25.497199999999999</v>
      </c>
      <c r="AW16" s="22">
        <f t="shared" si="4"/>
        <v>26.172499999999999</v>
      </c>
      <c r="AX16" s="22">
        <f t="shared" si="4"/>
        <v>25.928599999999999</v>
      </c>
      <c r="AY16" s="22">
        <f t="shared" si="4"/>
        <v>26.479700000000001</v>
      </c>
      <c r="AZ16" s="22">
        <f t="shared" si="4"/>
        <v>26.8903</v>
      </c>
    </row>
    <row r="17" spans="1:52" s="22" customFormat="1" ht="18" customHeight="1" x14ac:dyDescent="0.15">
      <c r="A17" s="45" t="s">
        <v>2</v>
      </c>
      <c r="C17" s="22">
        <f t="shared" ref="C17:AH17" si="5">C4/10000</f>
        <v>19.329499999999999</v>
      </c>
      <c r="D17" s="22">
        <f t="shared" si="5"/>
        <v>19.646899999999999</v>
      </c>
      <c r="E17" s="22">
        <f t="shared" si="5"/>
        <v>19.773099999999999</v>
      </c>
      <c r="F17" s="22">
        <f t="shared" si="5"/>
        <v>19.3902</v>
      </c>
      <c r="G17" s="22">
        <f t="shared" si="5"/>
        <v>20.193999999999999</v>
      </c>
      <c r="H17" s="22">
        <f t="shared" si="5"/>
        <v>19.9251</v>
      </c>
      <c r="I17" s="22">
        <f t="shared" si="5"/>
        <v>20.574400000000001</v>
      </c>
      <c r="J17" s="22">
        <f t="shared" si="5"/>
        <v>20.5428</v>
      </c>
      <c r="K17" s="22">
        <f t="shared" si="5"/>
        <v>20.505299999999998</v>
      </c>
      <c r="L17" s="22">
        <f t="shared" si="5"/>
        <v>21.47</v>
      </c>
      <c r="M17" s="22">
        <f t="shared" si="5"/>
        <v>20.952400000000001</v>
      </c>
      <c r="N17" s="22">
        <f t="shared" si="5"/>
        <v>21.4559</v>
      </c>
      <c r="O17" s="22">
        <f t="shared" si="5"/>
        <v>21.5258</v>
      </c>
      <c r="P17" s="22">
        <f t="shared" si="5"/>
        <v>21.165700000000001</v>
      </c>
      <c r="Q17" s="22">
        <f t="shared" si="5"/>
        <v>21.316700000000001</v>
      </c>
      <c r="R17" s="22">
        <f t="shared" si="5"/>
        <v>22.23</v>
      </c>
      <c r="S17" s="22">
        <f t="shared" si="5"/>
        <v>21.9191</v>
      </c>
      <c r="T17" s="22">
        <f t="shared" si="5"/>
        <v>22.0717</v>
      </c>
      <c r="U17" s="22">
        <f t="shared" si="5"/>
        <v>22.5168</v>
      </c>
      <c r="V17" s="22">
        <f t="shared" si="5"/>
        <v>22.267499999999998</v>
      </c>
      <c r="W17" s="22">
        <f t="shared" si="5"/>
        <v>22.513500000000001</v>
      </c>
      <c r="X17" s="22">
        <f t="shared" si="5"/>
        <v>22.756900000000002</v>
      </c>
      <c r="Y17" s="22">
        <f t="shared" si="5"/>
        <v>23.142199999999999</v>
      </c>
      <c r="Z17" s="22">
        <f t="shared" si="5"/>
        <v>23.503799999999998</v>
      </c>
      <c r="AA17" s="22">
        <f t="shared" si="5"/>
        <v>23.4254</v>
      </c>
      <c r="AB17" s="22">
        <f t="shared" si="5"/>
        <v>23.8308</v>
      </c>
      <c r="AC17" s="22">
        <f t="shared" si="5"/>
        <v>23.8416</v>
      </c>
      <c r="AD17" s="22">
        <f t="shared" si="5"/>
        <v>24.872199999999999</v>
      </c>
      <c r="AE17" s="22">
        <f t="shared" si="5"/>
        <v>24.615600000000001</v>
      </c>
      <c r="AF17" s="22">
        <f t="shared" si="5"/>
        <v>24.816400000000002</v>
      </c>
      <c r="AG17" s="22">
        <f t="shared" si="5"/>
        <v>23.9237</v>
      </c>
      <c r="AH17" s="22">
        <f t="shared" si="5"/>
        <v>24.656700000000001</v>
      </c>
      <c r="AI17" s="22">
        <f t="shared" ref="AI17:AZ17" si="6">AI4/10000</f>
        <v>25.5867</v>
      </c>
      <c r="AJ17" s="22">
        <f t="shared" si="6"/>
        <v>25.285499999999999</v>
      </c>
      <c r="AK17" s="22">
        <f t="shared" si="6"/>
        <v>25.9237</v>
      </c>
      <c r="AL17" s="22">
        <f t="shared" si="6"/>
        <v>25.5123</v>
      </c>
      <c r="AM17" s="22">
        <f t="shared" si="6"/>
        <v>25.823599999999999</v>
      </c>
      <c r="AN17" s="22">
        <f t="shared" si="6"/>
        <v>26.2774</v>
      </c>
      <c r="AO17" s="22">
        <f t="shared" si="6"/>
        <v>26.811299999999999</v>
      </c>
      <c r="AP17" s="22">
        <f t="shared" si="6"/>
        <v>26.881799999999998</v>
      </c>
      <c r="AQ17" s="22">
        <f t="shared" si="6"/>
        <v>27.1524</v>
      </c>
      <c r="AR17" s="22">
        <f t="shared" si="6"/>
        <v>27.158999999999999</v>
      </c>
      <c r="AS17" s="22">
        <f t="shared" si="6"/>
        <v>26.657399999999999</v>
      </c>
      <c r="AT17" s="22">
        <f t="shared" si="6"/>
        <v>27.577500000000001</v>
      </c>
      <c r="AU17" s="22">
        <f t="shared" si="6"/>
        <v>27.055299999999999</v>
      </c>
      <c r="AV17" s="22">
        <f t="shared" si="6"/>
        <v>28.116299999999999</v>
      </c>
      <c r="AW17" s="22">
        <f t="shared" si="6"/>
        <v>27.7486</v>
      </c>
      <c r="AX17" s="22">
        <f t="shared" si="6"/>
        <v>28.741299999999999</v>
      </c>
      <c r="AY17" s="22">
        <f t="shared" si="6"/>
        <v>28.9971</v>
      </c>
      <c r="AZ17" s="22">
        <f t="shared" si="6"/>
        <v>27.973099999999999</v>
      </c>
    </row>
    <row r="18" spans="1:52" s="22" customFormat="1" ht="18" customHeight="1" x14ac:dyDescent="0.15">
      <c r="A18" s="45" t="s">
        <v>2</v>
      </c>
      <c r="C18" s="22">
        <f t="shared" ref="C18:AH18" si="7">C5/10000</f>
        <v>18.815999999999999</v>
      </c>
      <c r="D18" s="22">
        <f t="shared" si="7"/>
        <v>18.782499999999999</v>
      </c>
      <c r="E18" s="22">
        <f t="shared" si="7"/>
        <v>19.227900000000002</v>
      </c>
      <c r="F18" s="22">
        <f t="shared" si="7"/>
        <v>19.765999999999998</v>
      </c>
      <c r="G18" s="22">
        <f t="shared" si="7"/>
        <v>19.6538</v>
      </c>
      <c r="H18" s="22">
        <f t="shared" si="7"/>
        <v>19.9496</v>
      </c>
      <c r="I18" s="22">
        <f t="shared" si="7"/>
        <v>19.9893</v>
      </c>
      <c r="J18" s="22">
        <f t="shared" si="7"/>
        <v>19.996500000000001</v>
      </c>
      <c r="K18" s="22">
        <f t="shared" si="7"/>
        <v>20.086300000000001</v>
      </c>
      <c r="L18" s="22">
        <f t="shared" si="7"/>
        <v>20.619599999999998</v>
      </c>
      <c r="M18" s="22">
        <f t="shared" si="7"/>
        <v>19.985700000000001</v>
      </c>
      <c r="N18" s="22">
        <f t="shared" si="7"/>
        <v>20.729900000000001</v>
      </c>
      <c r="O18" s="22">
        <f t="shared" si="7"/>
        <v>21.262499999999999</v>
      </c>
      <c r="P18" s="22">
        <f t="shared" si="7"/>
        <v>20.8383</v>
      </c>
      <c r="Q18" s="22">
        <f t="shared" si="7"/>
        <v>20.865200000000002</v>
      </c>
      <c r="R18" s="22">
        <f t="shared" si="7"/>
        <v>21.2989</v>
      </c>
      <c r="S18" s="22">
        <f t="shared" si="7"/>
        <v>21.703099999999999</v>
      </c>
      <c r="T18" s="22">
        <f t="shared" si="7"/>
        <v>21.465</v>
      </c>
      <c r="U18" s="22">
        <f t="shared" si="7"/>
        <v>22.334499999999998</v>
      </c>
      <c r="V18" s="22">
        <f t="shared" si="7"/>
        <v>22.2638</v>
      </c>
      <c r="W18" s="22">
        <f t="shared" si="7"/>
        <v>22.6798</v>
      </c>
      <c r="X18" s="22">
        <f t="shared" si="7"/>
        <v>22.356200000000001</v>
      </c>
      <c r="Y18" s="22">
        <f t="shared" si="7"/>
        <v>22.843</v>
      </c>
      <c r="Z18" s="22">
        <f t="shared" si="7"/>
        <v>22.903500000000001</v>
      </c>
      <c r="AA18" s="22">
        <f t="shared" si="7"/>
        <v>23.431799999999999</v>
      </c>
      <c r="AB18" s="22">
        <f t="shared" si="7"/>
        <v>22.947700000000001</v>
      </c>
      <c r="AC18" s="22">
        <f t="shared" si="7"/>
        <v>23.282699999999998</v>
      </c>
      <c r="AD18" s="22">
        <f t="shared" si="7"/>
        <v>23.4209</v>
      </c>
      <c r="AE18" s="22">
        <f t="shared" si="7"/>
        <v>23.619499999999999</v>
      </c>
      <c r="AF18" s="22">
        <f t="shared" si="7"/>
        <v>24.078099999999999</v>
      </c>
      <c r="AG18" s="22">
        <f t="shared" si="7"/>
        <v>24.205300000000001</v>
      </c>
      <c r="AH18" s="22">
        <f t="shared" si="7"/>
        <v>24.878</v>
      </c>
      <c r="AI18" s="22">
        <f t="shared" ref="AI18:AZ18" si="8">AI5/10000</f>
        <v>25.135300000000001</v>
      </c>
      <c r="AJ18" s="22">
        <f t="shared" si="8"/>
        <v>24.966000000000001</v>
      </c>
      <c r="AK18" s="22">
        <f t="shared" si="8"/>
        <v>25.9465</v>
      </c>
      <c r="AL18" s="22">
        <f t="shared" si="8"/>
        <v>25.309799999999999</v>
      </c>
      <c r="AM18" s="22">
        <f t="shared" si="8"/>
        <v>25.6052</v>
      </c>
      <c r="AN18" s="22">
        <f t="shared" si="8"/>
        <v>26.053000000000001</v>
      </c>
      <c r="AO18" s="22">
        <f t="shared" si="8"/>
        <v>26.630299999999998</v>
      </c>
      <c r="AP18" s="22">
        <f t="shared" si="8"/>
        <v>26.0365</v>
      </c>
      <c r="AQ18" s="22">
        <f t="shared" si="8"/>
        <v>26.484400000000001</v>
      </c>
      <c r="AR18" s="22">
        <f t="shared" si="8"/>
        <v>26.3233</v>
      </c>
      <c r="AS18" s="22">
        <f t="shared" si="8"/>
        <v>26.971299999999999</v>
      </c>
      <c r="AT18" s="22">
        <f t="shared" si="8"/>
        <v>25.9727</v>
      </c>
      <c r="AU18" s="22">
        <f t="shared" si="8"/>
        <v>27.279699999999998</v>
      </c>
      <c r="AV18" s="22">
        <f t="shared" si="8"/>
        <v>27.293500000000002</v>
      </c>
      <c r="AW18" s="22">
        <f t="shared" si="8"/>
        <v>27.4877</v>
      </c>
      <c r="AX18" s="22">
        <f t="shared" si="8"/>
        <v>27.850300000000001</v>
      </c>
      <c r="AY18" s="22">
        <f t="shared" si="8"/>
        <v>28.2775</v>
      </c>
      <c r="AZ18" s="22">
        <f t="shared" si="8"/>
        <v>27.944600000000001</v>
      </c>
    </row>
    <row r="19" spans="1:52" s="22" customFormat="1" ht="18" customHeight="1" x14ac:dyDescent="0.15">
      <c r="A19" s="45" t="s">
        <v>5</v>
      </c>
      <c r="C19" s="22">
        <f t="shared" ref="C19:AH19" si="9">C6/10000</f>
        <v>39.318399999999997</v>
      </c>
      <c r="D19" s="22">
        <f t="shared" si="9"/>
        <v>40.351399999999998</v>
      </c>
      <c r="E19" s="22">
        <f t="shared" si="9"/>
        <v>42.253300000000003</v>
      </c>
      <c r="F19" s="22">
        <f t="shared" si="9"/>
        <v>43.880800000000001</v>
      </c>
      <c r="G19" s="22">
        <f t="shared" si="9"/>
        <v>45.585799999999999</v>
      </c>
      <c r="H19" s="22">
        <f t="shared" si="9"/>
        <v>47.748800000000003</v>
      </c>
      <c r="I19" s="22">
        <f t="shared" si="9"/>
        <v>49.231999999999999</v>
      </c>
      <c r="J19" s="22">
        <f t="shared" si="9"/>
        <v>51.326300000000003</v>
      </c>
      <c r="K19" s="22">
        <f t="shared" si="9"/>
        <v>52.819000000000003</v>
      </c>
      <c r="L19" s="22">
        <f t="shared" si="9"/>
        <v>54.0989</v>
      </c>
      <c r="M19" s="22">
        <f t="shared" si="9"/>
        <v>55.507100000000001</v>
      </c>
      <c r="N19" s="22">
        <f t="shared" si="9"/>
        <v>58.584899999999998</v>
      </c>
      <c r="O19" s="22">
        <f t="shared" si="9"/>
        <v>60.034599999999998</v>
      </c>
      <c r="P19" s="22">
        <f t="shared" si="9"/>
        <v>60.923900000000003</v>
      </c>
      <c r="Q19" s="22">
        <f t="shared" si="9"/>
        <v>61.5426</v>
      </c>
      <c r="R19" s="22">
        <f t="shared" si="9"/>
        <v>64.958699999999993</v>
      </c>
      <c r="S19" s="22">
        <f t="shared" si="9"/>
        <v>66.442800000000005</v>
      </c>
      <c r="T19" s="22">
        <f t="shared" si="9"/>
        <v>68.256399999999999</v>
      </c>
      <c r="U19" s="22">
        <f t="shared" si="9"/>
        <v>68.621600000000001</v>
      </c>
      <c r="V19" s="22">
        <f t="shared" si="9"/>
        <v>71.226699999999994</v>
      </c>
      <c r="W19" s="22">
        <f t="shared" si="9"/>
        <v>72.408600000000007</v>
      </c>
      <c r="X19" s="22">
        <f t="shared" si="9"/>
        <v>74.453599999999994</v>
      </c>
      <c r="Y19" s="22">
        <f t="shared" si="9"/>
        <v>76.314800000000005</v>
      </c>
      <c r="Z19" s="22">
        <f t="shared" si="9"/>
        <v>76.905600000000007</v>
      </c>
      <c r="AA19" s="22">
        <f t="shared" si="9"/>
        <v>79.421599999999998</v>
      </c>
      <c r="AB19" s="22">
        <f t="shared" si="9"/>
        <v>81.359800000000007</v>
      </c>
      <c r="AC19" s="22">
        <f t="shared" si="9"/>
        <v>82.914900000000003</v>
      </c>
      <c r="AD19" s="22">
        <f t="shared" si="9"/>
        <v>84.782300000000006</v>
      </c>
      <c r="AE19" s="22">
        <f t="shared" si="9"/>
        <v>85.341300000000004</v>
      </c>
      <c r="AF19" s="22">
        <f t="shared" si="9"/>
        <v>87.493899999999996</v>
      </c>
      <c r="AG19" s="22">
        <f t="shared" si="9"/>
        <v>89.3065</v>
      </c>
      <c r="AH19" s="22">
        <f t="shared" si="9"/>
        <v>90.700699999999998</v>
      </c>
      <c r="AI19" s="22">
        <f t="shared" ref="AI19:AZ19" si="10">AI6/10000</f>
        <v>91.084400000000002</v>
      </c>
      <c r="AJ19" s="22">
        <f t="shared" si="10"/>
        <v>94.045500000000004</v>
      </c>
      <c r="AK19" s="22">
        <f t="shared" si="10"/>
        <v>94.855900000000005</v>
      </c>
      <c r="AL19" s="22">
        <f t="shared" si="10"/>
        <v>97.156599999999997</v>
      </c>
      <c r="AM19" s="22">
        <f t="shared" si="10"/>
        <v>98.267300000000006</v>
      </c>
      <c r="AN19" s="22">
        <f t="shared" si="10"/>
        <v>99.521000000000001</v>
      </c>
      <c r="AO19" s="22">
        <f t="shared" si="10"/>
        <v>101.8207</v>
      </c>
      <c r="AP19" s="22">
        <f t="shared" si="10"/>
        <v>102.33369999999999</v>
      </c>
      <c r="AQ19" s="22">
        <f t="shared" si="10"/>
        <v>104.7004</v>
      </c>
      <c r="AR19" s="22">
        <f t="shared" si="10"/>
        <v>107.09059999999999</v>
      </c>
      <c r="AS19" s="22">
        <f t="shared" si="10"/>
        <v>108.6953</v>
      </c>
      <c r="AT19" s="22">
        <f t="shared" si="10"/>
        <v>110.8425</v>
      </c>
      <c r="AU19" s="22">
        <f t="shared" si="10"/>
        <v>111.28959999999999</v>
      </c>
      <c r="AV19" s="22">
        <f t="shared" si="10"/>
        <v>112.9147</v>
      </c>
      <c r="AW19" s="22">
        <f t="shared" si="10"/>
        <v>114.7175</v>
      </c>
      <c r="AX19" s="22">
        <f t="shared" si="10"/>
        <v>116.54730000000001</v>
      </c>
      <c r="AY19" s="22">
        <f t="shared" si="10"/>
        <v>116.7957</v>
      </c>
      <c r="AZ19" s="22">
        <f t="shared" si="10"/>
        <v>119.39709999999999</v>
      </c>
    </row>
    <row r="20" spans="1:52" s="22" customFormat="1" ht="18" customHeight="1" x14ac:dyDescent="0.15">
      <c r="A20" s="45" t="s">
        <v>5</v>
      </c>
      <c r="C20" s="22">
        <f t="shared" ref="C20:AH20" si="11">C7/10000</f>
        <v>37.780200000000001</v>
      </c>
      <c r="D20" s="22">
        <f t="shared" si="11"/>
        <v>39.75</v>
      </c>
      <c r="E20" s="22">
        <f t="shared" si="11"/>
        <v>41.671300000000002</v>
      </c>
      <c r="F20" s="22">
        <f t="shared" si="11"/>
        <v>42.459099999999999</v>
      </c>
      <c r="G20" s="22">
        <f t="shared" si="11"/>
        <v>44.424700000000001</v>
      </c>
      <c r="H20" s="22">
        <f t="shared" si="11"/>
        <v>46.929200000000002</v>
      </c>
      <c r="I20" s="22">
        <f t="shared" si="11"/>
        <v>47.422899999999998</v>
      </c>
      <c r="J20" s="22">
        <f t="shared" si="11"/>
        <v>50.107700000000001</v>
      </c>
      <c r="K20" s="22">
        <f t="shared" si="11"/>
        <v>51.561599999999999</v>
      </c>
      <c r="L20" s="22">
        <f t="shared" si="11"/>
        <v>52.727699999999999</v>
      </c>
      <c r="M20" s="22">
        <f t="shared" si="11"/>
        <v>54.687399999999997</v>
      </c>
      <c r="N20" s="22">
        <f t="shared" si="11"/>
        <v>56.698799999999999</v>
      </c>
      <c r="O20" s="22">
        <f t="shared" si="11"/>
        <v>57.761299999999999</v>
      </c>
      <c r="P20" s="22">
        <f t="shared" si="11"/>
        <v>59.877499999999998</v>
      </c>
      <c r="Q20" s="22">
        <f t="shared" si="11"/>
        <v>61.985599999999998</v>
      </c>
      <c r="R20" s="22">
        <f t="shared" si="11"/>
        <v>63.311700000000002</v>
      </c>
      <c r="S20" s="22">
        <f t="shared" si="11"/>
        <v>65.218500000000006</v>
      </c>
      <c r="T20" s="22">
        <f t="shared" si="11"/>
        <v>67.037599999999998</v>
      </c>
      <c r="U20" s="22">
        <f t="shared" si="11"/>
        <v>67.955500000000001</v>
      </c>
      <c r="V20" s="22">
        <f t="shared" si="11"/>
        <v>70.065100000000001</v>
      </c>
      <c r="W20" s="22">
        <f t="shared" si="11"/>
        <v>71.848200000000006</v>
      </c>
      <c r="X20" s="22">
        <f t="shared" si="11"/>
        <v>73.328199999999995</v>
      </c>
      <c r="Y20" s="22">
        <f t="shared" si="11"/>
        <v>74.681899999999999</v>
      </c>
      <c r="Z20" s="22">
        <f t="shared" si="11"/>
        <v>76.367000000000004</v>
      </c>
      <c r="AA20" s="22">
        <f t="shared" si="11"/>
        <v>78.462000000000003</v>
      </c>
      <c r="AB20" s="22">
        <f t="shared" si="11"/>
        <v>78.995099999999994</v>
      </c>
      <c r="AC20" s="22">
        <f t="shared" si="11"/>
        <v>80.771500000000003</v>
      </c>
      <c r="AD20" s="22">
        <f t="shared" si="11"/>
        <v>83.005300000000005</v>
      </c>
      <c r="AE20" s="22">
        <f t="shared" si="11"/>
        <v>83.486500000000007</v>
      </c>
      <c r="AF20" s="22">
        <f t="shared" si="11"/>
        <v>85.549899999999994</v>
      </c>
      <c r="AG20" s="22">
        <f t="shared" si="11"/>
        <v>86.862200000000001</v>
      </c>
      <c r="AH20" s="22">
        <f t="shared" si="11"/>
        <v>88.5916</v>
      </c>
      <c r="AI20" s="22">
        <f t="shared" ref="AI20:AZ20" si="12">AI7/10000</f>
        <v>89.668700000000001</v>
      </c>
      <c r="AJ20" s="22">
        <f t="shared" si="12"/>
        <v>92.114699999999999</v>
      </c>
      <c r="AK20" s="22">
        <f t="shared" si="12"/>
        <v>94.154300000000006</v>
      </c>
      <c r="AL20" s="22">
        <f t="shared" si="12"/>
        <v>95.1952</v>
      </c>
      <c r="AM20" s="22">
        <f t="shared" si="12"/>
        <v>96.197699999999998</v>
      </c>
      <c r="AN20" s="22">
        <f t="shared" si="12"/>
        <v>97.331800000000001</v>
      </c>
      <c r="AO20" s="22">
        <f t="shared" si="12"/>
        <v>101.2525</v>
      </c>
      <c r="AP20" s="22">
        <f t="shared" si="12"/>
        <v>102.3218</v>
      </c>
      <c r="AQ20" s="22">
        <f t="shared" si="12"/>
        <v>105.2196</v>
      </c>
      <c r="AR20" s="22">
        <f t="shared" si="12"/>
        <v>105.8339</v>
      </c>
      <c r="AS20" s="22">
        <f t="shared" si="12"/>
        <v>106.71729999999999</v>
      </c>
      <c r="AT20" s="22">
        <f t="shared" si="12"/>
        <v>108.42359999999999</v>
      </c>
      <c r="AU20" s="22">
        <f t="shared" si="12"/>
        <v>109.398</v>
      </c>
      <c r="AV20" s="22">
        <f t="shared" si="12"/>
        <v>110.5448</v>
      </c>
      <c r="AW20" s="22">
        <f t="shared" si="12"/>
        <v>112.1919</v>
      </c>
      <c r="AX20" s="22">
        <f t="shared" si="12"/>
        <v>113.0712</v>
      </c>
      <c r="AY20" s="22">
        <f t="shared" si="12"/>
        <v>114.4333</v>
      </c>
      <c r="AZ20" s="22">
        <f t="shared" si="12"/>
        <v>114.7846</v>
      </c>
    </row>
    <row r="21" spans="1:52" s="22" customFormat="1" ht="18" customHeight="1" x14ac:dyDescent="0.15">
      <c r="A21" s="45" t="s">
        <v>8</v>
      </c>
      <c r="C21" s="22">
        <f t="shared" ref="C21:AH21" si="13">C8/10000</f>
        <v>19.249199999999998</v>
      </c>
      <c r="D21" s="22">
        <f t="shared" si="13"/>
        <v>19.1585</v>
      </c>
      <c r="E21" s="22">
        <f t="shared" si="13"/>
        <v>19.412800000000001</v>
      </c>
      <c r="F21" s="22">
        <f t="shared" si="13"/>
        <v>19.660599999999999</v>
      </c>
      <c r="G21" s="22">
        <f t="shared" si="13"/>
        <v>20.023599999999998</v>
      </c>
      <c r="H21" s="22">
        <f t="shared" si="13"/>
        <v>19.896999999999998</v>
      </c>
      <c r="I21" s="22">
        <f t="shared" si="13"/>
        <v>19.747800000000002</v>
      </c>
      <c r="J21" s="22">
        <f t="shared" si="13"/>
        <v>20.736999999999998</v>
      </c>
      <c r="K21" s="22">
        <f t="shared" si="13"/>
        <v>20.244599999999998</v>
      </c>
      <c r="L21" s="22">
        <f t="shared" si="13"/>
        <v>20.878599999999999</v>
      </c>
      <c r="M21" s="22">
        <f t="shared" si="13"/>
        <v>20.938300000000002</v>
      </c>
      <c r="N21" s="22">
        <f t="shared" si="13"/>
        <v>20.750699999999998</v>
      </c>
      <c r="O21" s="22">
        <f t="shared" si="13"/>
        <v>21.069500000000001</v>
      </c>
      <c r="P21" s="22">
        <f t="shared" si="13"/>
        <v>21.724299999999999</v>
      </c>
      <c r="Q21" s="22">
        <f t="shared" si="13"/>
        <v>22.347799999999999</v>
      </c>
      <c r="R21" s="22">
        <f t="shared" si="13"/>
        <v>22.0489</v>
      </c>
      <c r="S21" s="22">
        <f t="shared" si="13"/>
        <v>21.979900000000001</v>
      </c>
      <c r="T21" s="22">
        <f t="shared" si="13"/>
        <v>22.313199999999998</v>
      </c>
      <c r="U21" s="22">
        <f t="shared" si="13"/>
        <v>22.570900000000002</v>
      </c>
      <c r="V21" s="22">
        <f t="shared" si="13"/>
        <v>22.4679</v>
      </c>
      <c r="W21" s="22">
        <f t="shared" si="13"/>
        <v>22.626200000000001</v>
      </c>
      <c r="X21" s="22">
        <f t="shared" si="13"/>
        <v>22.265000000000001</v>
      </c>
      <c r="Y21" s="22">
        <f t="shared" si="13"/>
        <v>22.934799999999999</v>
      </c>
      <c r="Z21" s="22">
        <f t="shared" si="13"/>
        <v>22.8157</v>
      </c>
      <c r="AA21" s="22">
        <f t="shared" si="13"/>
        <v>23.196999999999999</v>
      </c>
      <c r="AB21" s="22">
        <f t="shared" si="13"/>
        <v>23.4939</v>
      </c>
      <c r="AC21" s="22">
        <f t="shared" si="13"/>
        <v>23.919</v>
      </c>
      <c r="AD21" s="22">
        <f t="shared" si="13"/>
        <v>23.582599999999999</v>
      </c>
      <c r="AE21" s="22">
        <f t="shared" si="13"/>
        <v>23.093800000000002</v>
      </c>
      <c r="AF21" s="22">
        <f t="shared" si="13"/>
        <v>24.1417</v>
      </c>
      <c r="AG21" s="22">
        <f t="shared" si="13"/>
        <v>24.361999999999998</v>
      </c>
      <c r="AH21" s="22">
        <f t="shared" si="13"/>
        <v>24.202300000000001</v>
      </c>
      <c r="AI21" s="22">
        <f t="shared" ref="AI21:AZ21" si="14">AI8/10000</f>
        <v>24.567399999999999</v>
      </c>
      <c r="AJ21" s="22">
        <f t="shared" si="14"/>
        <v>25.387599999999999</v>
      </c>
      <c r="AK21" s="22">
        <f t="shared" si="14"/>
        <v>24.8964</v>
      </c>
      <c r="AL21" s="22">
        <f t="shared" si="14"/>
        <v>24.833600000000001</v>
      </c>
      <c r="AM21" s="22">
        <f t="shared" si="14"/>
        <v>25.1462</v>
      </c>
      <c r="AN21" s="22">
        <f t="shared" si="14"/>
        <v>25.6646</v>
      </c>
      <c r="AO21" s="22">
        <f t="shared" si="14"/>
        <v>26.070599999999999</v>
      </c>
      <c r="AP21" s="22">
        <f t="shared" si="14"/>
        <v>26.774100000000001</v>
      </c>
      <c r="AQ21" s="22">
        <f t="shared" si="14"/>
        <v>26.551600000000001</v>
      </c>
      <c r="AR21" s="22">
        <f t="shared" si="14"/>
        <v>26.820599999999999</v>
      </c>
      <c r="AS21" s="22">
        <f t="shared" si="14"/>
        <v>26.760999999999999</v>
      </c>
      <c r="AT21" s="22">
        <f t="shared" si="14"/>
        <v>26.450700000000001</v>
      </c>
      <c r="AU21" s="22">
        <f t="shared" si="14"/>
        <v>27.3231</v>
      </c>
      <c r="AV21" s="22">
        <f t="shared" si="14"/>
        <v>27.182600000000001</v>
      </c>
      <c r="AW21" s="22">
        <f t="shared" si="14"/>
        <v>27.1569</v>
      </c>
      <c r="AX21" s="22">
        <f t="shared" si="14"/>
        <v>27.057200000000002</v>
      </c>
      <c r="AY21" s="22">
        <f t="shared" si="14"/>
        <v>27.273399999999999</v>
      </c>
      <c r="AZ21" s="22">
        <f t="shared" si="14"/>
        <v>28.186900000000001</v>
      </c>
    </row>
    <row r="22" spans="1:52" s="22" customFormat="1" ht="18" customHeight="1" x14ac:dyDescent="0.15">
      <c r="A22" s="45" t="s">
        <v>8</v>
      </c>
      <c r="C22" s="22">
        <f t="shared" ref="C22:AH22" si="15">C9/10000</f>
        <v>19.128799999999998</v>
      </c>
      <c r="D22" s="22">
        <f t="shared" si="15"/>
        <v>18.875599999999999</v>
      </c>
      <c r="E22" s="22">
        <f t="shared" si="15"/>
        <v>18.985099999999999</v>
      </c>
      <c r="F22" s="22">
        <f t="shared" si="15"/>
        <v>18.836300000000001</v>
      </c>
      <c r="G22" s="22">
        <f t="shared" si="15"/>
        <v>19.754100000000001</v>
      </c>
      <c r="H22" s="22">
        <f t="shared" si="15"/>
        <v>19.662500000000001</v>
      </c>
      <c r="I22" s="22">
        <f t="shared" si="15"/>
        <v>20.006599999999999</v>
      </c>
      <c r="J22" s="22">
        <f t="shared" si="15"/>
        <v>19.9468</v>
      </c>
      <c r="K22" s="22">
        <f t="shared" si="15"/>
        <v>20.166899999999998</v>
      </c>
      <c r="L22" s="22">
        <f t="shared" si="15"/>
        <v>19.983899999999998</v>
      </c>
      <c r="M22" s="22">
        <f t="shared" si="15"/>
        <v>21.221599999999999</v>
      </c>
      <c r="N22" s="22">
        <f t="shared" si="15"/>
        <v>20.7011</v>
      </c>
      <c r="O22" s="22">
        <f t="shared" si="15"/>
        <v>20.4894</v>
      </c>
      <c r="P22" s="22">
        <f t="shared" si="15"/>
        <v>20.842600000000001</v>
      </c>
      <c r="Q22" s="22">
        <f t="shared" si="15"/>
        <v>21.1068</v>
      </c>
      <c r="R22" s="22">
        <f t="shared" si="15"/>
        <v>21.221299999999999</v>
      </c>
      <c r="S22" s="22">
        <f t="shared" si="15"/>
        <v>21.392700000000001</v>
      </c>
      <c r="T22" s="22">
        <f t="shared" si="15"/>
        <v>22.032599999999999</v>
      </c>
      <c r="U22" s="22">
        <f t="shared" si="15"/>
        <v>22.024999999999999</v>
      </c>
      <c r="V22" s="22">
        <f t="shared" si="15"/>
        <v>21.910399999999999</v>
      </c>
      <c r="W22" s="22">
        <f t="shared" si="15"/>
        <v>22.275099999999998</v>
      </c>
      <c r="X22" s="22">
        <f t="shared" si="15"/>
        <v>22.685500000000001</v>
      </c>
      <c r="Y22" s="22">
        <f t="shared" si="15"/>
        <v>22.456499999999998</v>
      </c>
      <c r="Z22" s="22">
        <f t="shared" si="15"/>
        <v>23.036100000000001</v>
      </c>
      <c r="AA22" s="22">
        <f t="shared" si="15"/>
        <v>23.4588</v>
      </c>
      <c r="AB22" s="22">
        <f t="shared" si="15"/>
        <v>23.250299999999999</v>
      </c>
      <c r="AC22" s="22">
        <f t="shared" si="15"/>
        <v>23.000800000000002</v>
      </c>
      <c r="AD22" s="22">
        <f t="shared" si="15"/>
        <v>23.738600000000002</v>
      </c>
      <c r="AE22" s="22">
        <f t="shared" si="15"/>
        <v>23.627800000000001</v>
      </c>
      <c r="AF22" s="22">
        <f t="shared" si="15"/>
        <v>24.000900000000001</v>
      </c>
      <c r="AG22" s="22">
        <f t="shared" si="15"/>
        <v>24.062200000000001</v>
      </c>
      <c r="AH22" s="22">
        <f t="shared" si="15"/>
        <v>24.382200000000001</v>
      </c>
      <c r="AI22" s="22">
        <f t="shared" ref="AI22:AZ22" si="16">AI9/10000</f>
        <v>23.873100000000001</v>
      </c>
      <c r="AJ22" s="22">
        <f t="shared" si="16"/>
        <v>24.3687</v>
      </c>
      <c r="AK22" s="22">
        <f t="shared" si="16"/>
        <v>25.104500000000002</v>
      </c>
      <c r="AL22" s="22">
        <f t="shared" si="16"/>
        <v>25.1539</v>
      </c>
      <c r="AM22" s="22">
        <f t="shared" si="16"/>
        <v>25.212299999999999</v>
      </c>
      <c r="AN22" s="22">
        <f t="shared" si="16"/>
        <v>25.3993</v>
      </c>
      <c r="AO22" s="22">
        <f t="shared" si="16"/>
        <v>25.275200000000002</v>
      </c>
      <c r="AP22" s="22">
        <f t="shared" si="16"/>
        <v>26.007400000000001</v>
      </c>
      <c r="AQ22" s="22">
        <f t="shared" si="16"/>
        <v>25.888400000000001</v>
      </c>
      <c r="AR22" s="22">
        <f t="shared" si="16"/>
        <v>25.933700000000002</v>
      </c>
      <c r="AS22" s="22">
        <f t="shared" si="16"/>
        <v>25.802499999999998</v>
      </c>
      <c r="AT22" s="22">
        <f t="shared" si="16"/>
        <v>25.944500000000001</v>
      </c>
      <c r="AU22" s="22">
        <f t="shared" si="16"/>
        <v>25.726400000000002</v>
      </c>
      <c r="AV22" s="22">
        <f t="shared" si="16"/>
        <v>26.301500000000001</v>
      </c>
      <c r="AW22" s="22">
        <f t="shared" si="16"/>
        <v>26.796900000000001</v>
      </c>
      <c r="AX22" s="22">
        <f t="shared" si="16"/>
        <v>26.768999999999998</v>
      </c>
      <c r="AY22" s="22">
        <f t="shared" si="16"/>
        <v>26.850999999999999</v>
      </c>
      <c r="AZ22" s="22">
        <f t="shared" si="16"/>
        <v>27.4529</v>
      </c>
    </row>
    <row r="23" spans="1:52" s="22" customFormat="1" ht="18" customHeight="1" x14ac:dyDescent="0.15">
      <c r="A23" s="45" t="s">
        <v>11</v>
      </c>
      <c r="C23" s="22">
        <f t="shared" ref="C23:AH23" si="17">C10/10000</f>
        <v>19.543299999999999</v>
      </c>
      <c r="D23" s="22">
        <f t="shared" si="17"/>
        <v>20.0731</v>
      </c>
      <c r="E23" s="22">
        <f t="shared" si="17"/>
        <v>20.199000000000002</v>
      </c>
      <c r="F23" s="22">
        <f t="shared" si="17"/>
        <v>19.935099999999998</v>
      </c>
      <c r="G23" s="22">
        <f t="shared" si="17"/>
        <v>20.209700000000002</v>
      </c>
      <c r="H23" s="22">
        <f t="shared" si="17"/>
        <v>20.170500000000001</v>
      </c>
      <c r="I23" s="22">
        <f t="shared" si="17"/>
        <v>20.626799999999999</v>
      </c>
      <c r="J23" s="22">
        <f t="shared" si="17"/>
        <v>20.6447</v>
      </c>
      <c r="K23" s="22">
        <f t="shared" si="17"/>
        <v>20.757999999999999</v>
      </c>
      <c r="L23" s="22">
        <f t="shared" si="17"/>
        <v>20.692499999999999</v>
      </c>
      <c r="M23" s="22">
        <f t="shared" si="17"/>
        <v>21.090399999999999</v>
      </c>
      <c r="N23" s="22">
        <f t="shared" si="17"/>
        <v>21.597799999999999</v>
      </c>
      <c r="O23" s="22">
        <f t="shared" si="17"/>
        <v>21.145099999999999</v>
      </c>
      <c r="P23" s="22">
        <f t="shared" si="17"/>
        <v>21.9376</v>
      </c>
      <c r="Q23" s="22">
        <f t="shared" si="17"/>
        <v>22.337299999999999</v>
      </c>
      <c r="R23" s="22">
        <f t="shared" si="17"/>
        <v>22.7193</v>
      </c>
      <c r="S23" s="22">
        <f t="shared" si="17"/>
        <v>22.4343</v>
      </c>
      <c r="T23" s="22">
        <f t="shared" si="17"/>
        <v>22.656199999999998</v>
      </c>
      <c r="U23" s="22">
        <f t="shared" si="17"/>
        <v>22.876899999999999</v>
      </c>
      <c r="V23" s="22">
        <f t="shared" si="17"/>
        <v>22.5335</v>
      </c>
      <c r="W23" s="22">
        <f t="shared" si="17"/>
        <v>23.282299999999999</v>
      </c>
      <c r="X23" s="22">
        <f t="shared" si="17"/>
        <v>23.009</v>
      </c>
      <c r="Y23" s="22">
        <f t="shared" si="17"/>
        <v>23.5261</v>
      </c>
      <c r="Z23" s="22">
        <f t="shared" si="17"/>
        <v>23.848800000000001</v>
      </c>
      <c r="AA23" s="22">
        <f t="shared" si="17"/>
        <v>23.4757</v>
      </c>
      <c r="AB23" s="22">
        <f t="shared" si="17"/>
        <v>24.1386</v>
      </c>
      <c r="AC23" s="22">
        <f t="shared" si="17"/>
        <v>24.239000000000001</v>
      </c>
      <c r="AD23" s="22">
        <f t="shared" si="17"/>
        <v>23.9725</v>
      </c>
      <c r="AE23" s="22">
        <f t="shared" si="17"/>
        <v>24.907</v>
      </c>
      <c r="AF23" s="22">
        <f t="shared" si="17"/>
        <v>24.428699999999999</v>
      </c>
      <c r="AG23" s="22">
        <f t="shared" si="17"/>
        <v>25.002199999999998</v>
      </c>
      <c r="AH23" s="22">
        <f t="shared" si="17"/>
        <v>25.336400000000001</v>
      </c>
      <c r="AI23" s="22">
        <f t="shared" ref="AI23:AZ23" si="18">AI10/10000</f>
        <v>24.939</v>
      </c>
      <c r="AJ23" s="22">
        <f t="shared" si="18"/>
        <v>25.738600000000002</v>
      </c>
      <c r="AK23" s="22">
        <f t="shared" si="18"/>
        <v>25.310199999999998</v>
      </c>
      <c r="AL23" s="22">
        <f t="shared" si="18"/>
        <v>25.622900000000001</v>
      </c>
      <c r="AM23" s="22">
        <f t="shared" si="18"/>
        <v>26.171099999999999</v>
      </c>
      <c r="AN23" s="22">
        <f t="shared" si="18"/>
        <v>26.016200000000001</v>
      </c>
      <c r="AO23" s="22">
        <f t="shared" si="18"/>
        <v>26.0763</v>
      </c>
      <c r="AP23" s="22">
        <f t="shared" si="18"/>
        <v>26.688300000000002</v>
      </c>
      <c r="AQ23" s="22">
        <f t="shared" si="18"/>
        <v>27.28</v>
      </c>
      <c r="AR23" s="22">
        <f t="shared" si="18"/>
        <v>26.807300000000001</v>
      </c>
      <c r="AS23" s="22">
        <f t="shared" si="18"/>
        <v>27.0322</v>
      </c>
      <c r="AT23" s="22">
        <f t="shared" si="18"/>
        <v>26.9495</v>
      </c>
      <c r="AU23" s="22">
        <f t="shared" si="18"/>
        <v>27.8811</v>
      </c>
      <c r="AV23" s="22">
        <f t="shared" si="18"/>
        <v>27.614799999999999</v>
      </c>
      <c r="AW23" s="22">
        <f t="shared" si="18"/>
        <v>27.839500000000001</v>
      </c>
      <c r="AX23" s="22">
        <f t="shared" si="18"/>
        <v>28.467500000000001</v>
      </c>
      <c r="AY23" s="22">
        <f t="shared" si="18"/>
        <v>28.604900000000001</v>
      </c>
      <c r="AZ23" s="22">
        <f t="shared" si="18"/>
        <v>28.463000000000001</v>
      </c>
    </row>
    <row r="24" spans="1:52" s="22" customFormat="1" ht="18" customHeight="1" x14ac:dyDescent="0.15">
      <c r="A24" s="45" t="s">
        <v>11</v>
      </c>
      <c r="C24" s="22">
        <f t="shared" ref="C24:AH24" si="19">C11/10000</f>
        <v>18.957899999999999</v>
      </c>
      <c r="D24" s="22">
        <f t="shared" si="19"/>
        <v>19.0671</v>
      </c>
      <c r="E24" s="22">
        <f t="shared" si="19"/>
        <v>18.975200000000001</v>
      </c>
      <c r="F24" s="22">
        <f t="shared" si="19"/>
        <v>19.843</v>
      </c>
      <c r="G24" s="22">
        <f t="shared" si="19"/>
        <v>19.721699999999998</v>
      </c>
      <c r="H24" s="22">
        <f t="shared" si="19"/>
        <v>20.168600000000001</v>
      </c>
      <c r="I24" s="22">
        <f t="shared" si="19"/>
        <v>20.587399999999999</v>
      </c>
      <c r="J24" s="22">
        <f t="shared" si="19"/>
        <v>20.740100000000002</v>
      </c>
      <c r="K24" s="22">
        <f t="shared" si="19"/>
        <v>20.148</v>
      </c>
      <c r="L24" s="22">
        <f t="shared" si="19"/>
        <v>20.8124</v>
      </c>
      <c r="M24" s="22">
        <f t="shared" si="19"/>
        <v>20.9011</v>
      </c>
      <c r="N24" s="22">
        <f t="shared" si="19"/>
        <v>20.935199999999998</v>
      </c>
      <c r="O24" s="22">
        <f t="shared" si="19"/>
        <v>21.0076</v>
      </c>
      <c r="P24" s="22">
        <f t="shared" si="19"/>
        <v>21.248899999999999</v>
      </c>
      <c r="Q24" s="22">
        <f t="shared" si="19"/>
        <v>21.7287</v>
      </c>
      <c r="R24" s="22">
        <f t="shared" si="19"/>
        <v>22.544499999999999</v>
      </c>
      <c r="S24" s="22">
        <f t="shared" si="19"/>
        <v>21.820499999999999</v>
      </c>
      <c r="T24" s="22">
        <f t="shared" si="19"/>
        <v>22.252400000000002</v>
      </c>
      <c r="U24" s="22">
        <f t="shared" si="19"/>
        <v>22.2151</v>
      </c>
      <c r="V24" s="22">
        <f t="shared" si="19"/>
        <v>22.477799999999998</v>
      </c>
      <c r="W24" s="22">
        <f t="shared" si="19"/>
        <v>22.9071</v>
      </c>
      <c r="X24" s="22">
        <f t="shared" si="19"/>
        <v>22.379799999999999</v>
      </c>
      <c r="Y24" s="22">
        <f t="shared" si="19"/>
        <v>23.005199999999999</v>
      </c>
      <c r="Z24" s="22">
        <f t="shared" si="19"/>
        <v>22.897200000000002</v>
      </c>
      <c r="AA24" s="22">
        <f t="shared" si="19"/>
        <v>23.165099999999999</v>
      </c>
      <c r="AB24" s="22">
        <f t="shared" si="19"/>
        <v>23.403300000000002</v>
      </c>
      <c r="AC24" s="22">
        <f t="shared" si="19"/>
        <v>23.841999999999999</v>
      </c>
      <c r="AD24" s="22">
        <f t="shared" si="19"/>
        <v>23.644200000000001</v>
      </c>
      <c r="AE24" s="22">
        <f t="shared" si="19"/>
        <v>23.763200000000001</v>
      </c>
      <c r="AF24" s="22">
        <f t="shared" si="19"/>
        <v>24.4588</v>
      </c>
      <c r="AG24" s="22">
        <f t="shared" si="19"/>
        <v>24.462700000000002</v>
      </c>
      <c r="AH24" s="22">
        <f t="shared" si="19"/>
        <v>25.5123</v>
      </c>
      <c r="AI24" s="22">
        <f t="shared" ref="AI24:AZ24" si="20">AI11/10000</f>
        <v>24.802199999999999</v>
      </c>
      <c r="AJ24" s="22">
        <f t="shared" si="20"/>
        <v>25.535499999999999</v>
      </c>
      <c r="AK24" s="22">
        <f t="shared" si="20"/>
        <v>25.495899999999999</v>
      </c>
      <c r="AL24" s="22">
        <f t="shared" si="20"/>
        <v>25.3886</v>
      </c>
      <c r="AM24" s="22">
        <f t="shared" si="20"/>
        <v>25.183199999999999</v>
      </c>
      <c r="AN24" s="22">
        <f t="shared" si="20"/>
        <v>25.761299999999999</v>
      </c>
      <c r="AO24" s="22">
        <f t="shared" si="20"/>
        <v>25.555900000000001</v>
      </c>
      <c r="AP24" s="22">
        <f t="shared" si="20"/>
        <v>26.359100000000002</v>
      </c>
      <c r="AQ24" s="22">
        <f t="shared" si="20"/>
        <v>26.452300000000001</v>
      </c>
      <c r="AR24" s="22">
        <f t="shared" si="20"/>
        <v>26.319299999999998</v>
      </c>
      <c r="AS24" s="22">
        <f t="shared" si="20"/>
        <v>27.018799999999999</v>
      </c>
      <c r="AT24" s="22">
        <f t="shared" si="20"/>
        <v>26.784300000000002</v>
      </c>
      <c r="AU24" s="22">
        <f t="shared" si="20"/>
        <v>27.770199999999999</v>
      </c>
      <c r="AV24" s="22">
        <f t="shared" si="20"/>
        <v>27.069500000000001</v>
      </c>
      <c r="AW24" s="22">
        <f t="shared" si="20"/>
        <v>26.913900000000002</v>
      </c>
      <c r="AX24" s="22">
        <f t="shared" si="20"/>
        <v>27.2866</v>
      </c>
      <c r="AY24" s="22">
        <f t="shared" si="20"/>
        <v>27.269600000000001</v>
      </c>
      <c r="AZ24" s="22">
        <f t="shared" si="20"/>
        <v>27.732399999999998</v>
      </c>
    </row>
    <row r="25" spans="1:52" s="22" customFormat="1" ht="18" customHeight="1" x14ac:dyDescent="0.15">
      <c r="A25" s="45" t="s">
        <v>14</v>
      </c>
      <c r="C25" s="22">
        <f t="shared" ref="C25:AH25" si="21">C12/10000</f>
        <v>19.377099999999999</v>
      </c>
      <c r="D25" s="22">
        <f t="shared" si="21"/>
        <v>19.799099999999999</v>
      </c>
      <c r="E25" s="22">
        <f t="shared" si="21"/>
        <v>19.636700000000001</v>
      </c>
      <c r="F25" s="22">
        <f t="shared" si="21"/>
        <v>20.145</v>
      </c>
      <c r="G25" s="22">
        <f t="shared" si="21"/>
        <v>20.064499999999999</v>
      </c>
      <c r="H25" s="22">
        <f t="shared" si="21"/>
        <v>20.781099999999999</v>
      </c>
      <c r="I25" s="22">
        <f t="shared" si="21"/>
        <v>20.7821</v>
      </c>
      <c r="J25" s="22">
        <f t="shared" si="21"/>
        <v>21.272600000000001</v>
      </c>
      <c r="K25" s="22">
        <f t="shared" si="21"/>
        <v>20.6569</v>
      </c>
      <c r="L25" s="22">
        <f t="shared" si="21"/>
        <v>21.2118</v>
      </c>
      <c r="M25" s="22">
        <f t="shared" si="21"/>
        <v>21.9131</v>
      </c>
      <c r="N25" s="22">
        <f t="shared" si="21"/>
        <v>22.259699999999999</v>
      </c>
      <c r="O25" s="22">
        <f t="shared" si="21"/>
        <v>21.8475</v>
      </c>
      <c r="P25" s="22">
        <f t="shared" si="21"/>
        <v>21.657299999999999</v>
      </c>
      <c r="Q25" s="22">
        <f t="shared" si="21"/>
        <v>22.705300000000001</v>
      </c>
      <c r="R25" s="22">
        <f t="shared" si="21"/>
        <v>22.529299999999999</v>
      </c>
      <c r="S25" s="22">
        <f t="shared" si="21"/>
        <v>22.775500000000001</v>
      </c>
      <c r="T25" s="22">
        <f t="shared" si="21"/>
        <v>22.761199999999999</v>
      </c>
      <c r="U25" s="22">
        <f t="shared" si="21"/>
        <v>23.4604</v>
      </c>
      <c r="V25" s="22">
        <f t="shared" si="21"/>
        <v>23.228200000000001</v>
      </c>
      <c r="W25" s="22">
        <f t="shared" si="21"/>
        <v>23.690899999999999</v>
      </c>
      <c r="X25" s="22">
        <f t="shared" si="21"/>
        <v>23.422499999999999</v>
      </c>
      <c r="Y25" s="22">
        <f t="shared" si="21"/>
        <v>23.6433</v>
      </c>
      <c r="Z25" s="22">
        <f t="shared" si="21"/>
        <v>24.415900000000001</v>
      </c>
      <c r="AA25" s="22">
        <f t="shared" si="21"/>
        <v>24.212900000000001</v>
      </c>
      <c r="AB25" s="22">
        <f t="shared" si="21"/>
        <v>24.340199999999999</v>
      </c>
      <c r="AC25" s="22">
        <f t="shared" si="21"/>
        <v>24.8371</v>
      </c>
      <c r="AD25" s="22">
        <f t="shared" si="21"/>
        <v>24.925000000000001</v>
      </c>
      <c r="AE25" s="22">
        <f t="shared" si="21"/>
        <v>25.349799999999998</v>
      </c>
      <c r="AF25" s="22">
        <f t="shared" si="21"/>
        <v>25.398700000000002</v>
      </c>
      <c r="AG25" s="22">
        <f t="shared" si="21"/>
        <v>25.308700000000002</v>
      </c>
      <c r="AH25" s="22">
        <f t="shared" si="21"/>
        <v>26.366499999999998</v>
      </c>
      <c r="AI25" s="22">
        <f t="shared" ref="AI25:AZ25" si="22">AI12/10000</f>
        <v>27.027100000000001</v>
      </c>
      <c r="AJ25" s="22">
        <f t="shared" si="22"/>
        <v>26.2239</v>
      </c>
      <c r="AK25" s="22">
        <f t="shared" si="22"/>
        <v>27.526800000000001</v>
      </c>
      <c r="AL25" s="22">
        <f t="shared" si="22"/>
        <v>27.071999999999999</v>
      </c>
      <c r="AM25" s="22">
        <f t="shared" si="22"/>
        <v>27.743400000000001</v>
      </c>
      <c r="AN25" s="22">
        <f t="shared" si="22"/>
        <v>27.4541</v>
      </c>
      <c r="AO25" s="22">
        <f t="shared" si="22"/>
        <v>27.6996</v>
      </c>
      <c r="AP25" s="22">
        <f t="shared" si="22"/>
        <v>27.735499999999998</v>
      </c>
      <c r="AQ25" s="22">
        <f t="shared" si="22"/>
        <v>27.9849</v>
      </c>
      <c r="AR25" s="22">
        <f t="shared" si="22"/>
        <v>28.128</v>
      </c>
      <c r="AS25" s="22">
        <f t="shared" si="22"/>
        <v>28.0596</v>
      </c>
      <c r="AT25" s="22">
        <f t="shared" si="22"/>
        <v>28.724900000000002</v>
      </c>
      <c r="AU25" s="22">
        <f t="shared" si="22"/>
        <v>29.064800000000002</v>
      </c>
      <c r="AV25" s="22">
        <f t="shared" si="22"/>
        <v>29.2788</v>
      </c>
      <c r="AW25" s="22">
        <f t="shared" si="22"/>
        <v>28.458400000000001</v>
      </c>
      <c r="AX25" s="22">
        <f t="shared" si="22"/>
        <v>28.922699999999999</v>
      </c>
      <c r="AY25" s="22">
        <f t="shared" si="22"/>
        <v>29.131699999999999</v>
      </c>
      <c r="AZ25" s="22">
        <f t="shared" si="22"/>
        <v>29.293500000000002</v>
      </c>
    </row>
    <row r="26" spans="1:52" s="22" customFormat="1" ht="18" customHeight="1" x14ac:dyDescent="0.15">
      <c r="A26" s="45" t="s">
        <v>14</v>
      </c>
      <c r="C26" s="22">
        <f t="shared" ref="C26:AH26" si="23">C13/10000</f>
        <v>19.699666666666669</v>
      </c>
      <c r="D26" s="22">
        <f t="shared" si="23"/>
        <v>20.142911111111111</v>
      </c>
      <c r="E26" s="22">
        <f t="shared" si="23"/>
        <v>20.206811111111112</v>
      </c>
      <c r="F26" s="22">
        <f t="shared" si="23"/>
        <v>20.509611111111113</v>
      </c>
      <c r="G26" s="22">
        <f t="shared" si="23"/>
        <v>20.502911111111111</v>
      </c>
      <c r="H26" s="22">
        <f t="shared" si="23"/>
        <v>20.750111111111114</v>
      </c>
      <c r="I26" s="22">
        <f t="shared" si="23"/>
        <v>20.526411111111113</v>
      </c>
      <c r="J26" s="22">
        <f t="shared" si="23"/>
        <v>20.562811111111113</v>
      </c>
      <c r="K26" s="22">
        <f t="shared" si="23"/>
        <v>20.736211111111114</v>
      </c>
      <c r="L26" s="22">
        <f t="shared" si="23"/>
        <v>20.412011111111113</v>
      </c>
      <c r="M26" s="22">
        <f t="shared" si="23"/>
        <v>21.898900000000001</v>
      </c>
      <c r="N26" s="22">
        <f t="shared" si="23"/>
        <v>22.1965</v>
      </c>
      <c r="O26" s="22">
        <f t="shared" si="23"/>
        <v>22.281700000000001</v>
      </c>
      <c r="P26" s="22">
        <f t="shared" si="23"/>
        <v>22.113499999999998</v>
      </c>
      <c r="Q26" s="22">
        <f t="shared" si="23"/>
        <v>22.247599999999998</v>
      </c>
      <c r="R26" s="22">
        <f t="shared" si="23"/>
        <v>22.173999999999999</v>
      </c>
      <c r="S26" s="22">
        <f t="shared" si="23"/>
        <v>22.775500000000001</v>
      </c>
      <c r="T26" s="22">
        <f t="shared" si="23"/>
        <v>23.284600000000001</v>
      </c>
      <c r="U26" s="22">
        <f t="shared" si="23"/>
        <v>22.847200000000001</v>
      </c>
      <c r="V26" s="22">
        <f t="shared" si="23"/>
        <v>23.363800000000001</v>
      </c>
      <c r="W26" s="22">
        <f t="shared" si="23"/>
        <v>23.267700000000001</v>
      </c>
      <c r="X26" s="22">
        <f t="shared" si="23"/>
        <v>23.5276</v>
      </c>
      <c r="Y26" s="22">
        <f t="shared" si="23"/>
        <v>23.5243</v>
      </c>
      <c r="Z26" s="22">
        <f t="shared" si="23"/>
        <v>23.6874</v>
      </c>
      <c r="AA26" s="22">
        <f t="shared" si="23"/>
        <v>24.56362857142857</v>
      </c>
      <c r="AB26" s="22">
        <f t="shared" si="23"/>
        <v>25.075228571428571</v>
      </c>
      <c r="AC26" s="22">
        <f t="shared" si="23"/>
        <v>24.87742857142857</v>
      </c>
      <c r="AD26" s="22">
        <f t="shared" si="23"/>
        <v>24.757928571428572</v>
      </c>
      <c r="AE26" s="22">
        <f t="shared" si="23"/>
        <v>24.972428571428573</v>
      </c>
      <c r="AF26" s="22">
        <f t="shared" si="23"/>
        <v>24.95552857142857</v>
      </c>
      <c r="AG26" s="22">
        <f t="shared" si="23"/>
        <v>25.17022857142857</v>
      </c>
      <c r="AH26" s="22">
        <f t="shared" si="23"/>
        <v>26.587840000000003</v>
      </c>
      <c r="AI26" s="22">
        <f t="shared" ref="AI26:AZ26" si="24">AI13/10000</f>
        <v>26.807140000000004</v>
      </c>
      <c r="AJ26" s="22">
        <f t="shared" si="24"/>
        <v>27.099040000000002</v>
      </c>
      <c r="AK26" s="22">
        <f t="shared" si="24"/>
        <v>26.579240000000002</v>
      </c>
      <c r="AL26" s="22">
        <f t="shared" si="24"/>
        <v>27.143040000000003</v>
      </c>
      <c r="AM26" s="22">
        <f t="shared" si="24"/>
        <v>27.697642857142856</v>
      </c>
      <c r="AN26" s="22">
        <f t="shared" si="24"/>
        <v>27.939142857142858</v>
      </c>
      <c r="AO26" s="22">
        <f t="shared" si="24"/>
        <v>27.719542857142859</v>
      </c>
      <c r="AP26" s="22">
        <f t="shared" si="24"/>
        <v>27.884242857142858</v>
      </c>
      <c r="AQ26" s="22">
        <f t="shared" si="24"/>
        <v>27.725842857142858</v>
      </c>
      <c r="AR26" s="22">
        <f t="shared" si="24"/>
        <v>27.914642857142859</v>
      </c>
      <c r="AS26" s="22">
        <f t="shared" si="24"/>
        <v>21.470166666666668</v>
      </c>
      <c r="AT26" s="22">
        <f t="shared" si="24"/>
        <v>28.712914285714284</v>
      </c>
      <c r="AU26" s="22">
        <f t="shared" si="24"/>
        <v>28.778214285714284</v>
      </c>
      <c r="AV26" s="22">
        <f t="shared" si="24"/>
        <v>28.854514285714284</v>
      </c>
      <c r="AW26" s="22">
        <f t="shared" si="24"/>
        <v>28.875214285714286</v>
      </c>
      <c r="AX26" s="22">
        <f t="shared" si="24"/>
        <v>29.299914285714284</v>
      </c>
      <c r="AY26" s="22">
        <f t="shared" si="24"/>
        <v>29.289914285714286</v>
      </c>
      <c r="AZ26" s="22">
        <f t="shared" si="24"/>
        <v>29.064114285714282</v>
      </c>
    </row>
    <row r="27" spans="1:52" s="22" customFormat="1" ht="18" customHeight="1" x14ac:dyDescent="0.15"/>
    <row r="28" spans="1:52" s="46" customFormat="1" ht="18" customHeight="1" x14ac:dyDescent="0.15">
      <c r="A28" s="33" t="s">
        <v>63</v>
      </c>
    </row>
    <row r="29" spans="1:52" s="22" customFormat="1" ht="18" customHeight="1" x14ac:dyDescent="0.15">
      <c r="A29" s="45" t="s">
        <v>17</v>
      </c>
      <c r="C29" s="22">
        <v>18.4512</v>
      </c>
      <c r="D29" s="22">
        <v>18.4512</v>
      </c>
      <c r="E29" s="22">
        <v>18.4512</v>
      </c>
      <c r="F29" s="22">
        <v>18.4512</v>
      </c>
      <c r="G29" s="22">
        <v>18.4512</v>
      </c>
      <c r="H29" s="22">
        <v>18.4512</v>
      </c>
      <c r="I29" s="22">
        <v>18.4512</v>
      </c>
      <c r="J29" s="22">
        <v>18.4512</v>
      </c>
      <c r="K29" s="22">
        <v>18.4512</v>
      </c>
      <c r="L29" s="22">
        <v>18.4512</v>
      </c>
      <c r="M29" s="22">
        <v>18.4512</v>
      </c>
      <c r="N29" s="22">
        <v>18.4512</v>
      </c>
      <c r="O29" s="22">
        <v>18.4512</v>
      </c>
      <c r="P29" s="22">
        <v>18.4512</v>
      </c>
      <c r="Q29" s="22">
        <v>18.4512</v>
      </c>
      <c r="R29" s="22">
        <v>18.4512</v>
      </c>
      <c r="S29" s="22">
        <v>18.4512</v>
      </c>
      <c r="T29" s="22">
        <v>18.4512</v>
      </c>
      <c r="U29" s="22">
        <v>18.4512</v>
      </c>
      <c r="V29" s="22">
        <v>18.4512</v>
      </c>
      <c r="W29" s="22">
        <v>18.4512</v>
      </c>
      <c r="X29" s="22">
        <v>18.4512</v>
      </c>
      <c r="Y29" s="22">
        <v>18.4512</v>
      </c>
      <c r="Z29" s="22">
        <v>18.4512</v>
      </c>
      <c r="AA29" s="22">
        <v>18.4512</v>
      </c>
      <c r="AB29" s="22">
        <v>18.4512</v>
      </c>
      <c r="AC29" s="22">
        <v>18.4512</v>
      </c>
      <c r="AD29" s="22">
        <v>18.4512</v>
      </c>
      <c r="AE29" s="22">
        <v>18.4512</v>
      </c>
      <c r="AF29" s="22">
        <v>18.4512</v>
      </c>
      <c r="AG29" s="22">
        <v>18.4512</v>
      </c>
      <c r="AH29" s="22">
        <v>18.4512</v>
      </c>
      <c r="AI29" s="22">
        <v>18.4512</v>
      </c>
      <c r="AJ29" s="22">
        <v>18.4512</v>
      </c>
      <c r="AK29" s="22">
        <v>18.4512</v>
      </c>
      <c r="AL29" s="22">
        <v>18.4512</v>
      </c>
      <c r="AM29" s="22">
        <v>18.4512</v>
      </c>
      <c r="AN29" s="22">
        <v>18.4512</v>
      </c>
      <c r="AO29" s="22">
        <v>18.4512</v>
      </c>
      <c r="AP29" s="22">
        <v>18.4512</v>
      </c>
      <c r="AQ29" s="22">
        <v>18.4512</v>
      </c>
      <c r="AR29" s="22">
        <v>18.4512</v>
      </c>
      <c r="AS29" s="22">
        <v>18.4512</v>
      </c>
      <c r="AT29" s="22">
        <v>18.4512</v>
      </c>
      <c r="AU29" s="22">
        <v>18.4512</v>
      </c>
      <c r="AV29" s="22">
        <v>18.4512</v>
      </c>
      <c r="AW29" s="22">
        <v>18.4512</v>
      </c>
      <c r="AX29" s="22">
        <v>18.4512</v>
      </c>
      <c r="AY29" s="22">
        <v>18.4512</v>
      </c>
      <c r="AZ29" s="22">
        <v>18.4512</v>
      </c>
    </row>
    <row r="30" spans="1:52" s="22" customFormat="1" ht="18" customHeight="1" x14ac:dyDescent="0.15">
      <c r="A30" s="45" t="s">
        <v>2</v>
      </c>
      <c r="C30" s="22">
        <v>19.329499999999999</v>
      </c>
      <c r="D30" s="22">
        <v>19.329499999999999</v>
      </c>
      <c r="E30" s="22">
        <v>19.329499999999999</v>
      </c>
      <c r="F30" s="22">
        <v>19.329499999999999</v>
      </c>
      <c r="G30" s="22">
        <v>19.329499999999999</v>
      </c>
      <c r="H30" s="22">
        <v>19.329499999999999</v>
      </c>
      <c r="I30" s="22">
        <v>19.329499999999999</v>
      </c>
      <c r="J30" s="22">
        <v>19.329499999999999</v>
      </c>
      <c r="K30" s="22">
        <v>19.329499999999999</v>
      </c>
      <c r="L30" s="22">
        <v>19.329499999999999</v>
      </c>
      <c r="M30" s="22">
        <v>19.329499999999999</v>
      </c>
      <c r="N30" s="22">
        <v>19.329499999999999</v>
      </c>
      <c r="O30" s="22">
        <v>19.329499999999999</v>
      </c>
      <c r="P30" s="22">
        <v>19.329499999999999</v>
      </c>
      <c r="Q30" s="22">
        <v>19.329499999999999</v>
      </c>
      <c r="R30" s="22">
        <v>19.329499999999999</v>
      </c>
      <c r="S30" s="22">
        <v>19.329499999999999</v>
      </c>
      <c r="T30" s="22">
        <v>19.329499999999999</v>
      </c>
      <c r="U30" s="22">
        <v>19.329499999999999</v>
      </c>
      <c r="V30" s="22">
        <v>19.329499999999999</v>
      </c>
      <c r="W30" s="22">
        <v>19.329499999999999</v>
      </c>
      <c r="X30" s="22">
        <v>19.329499999999999</v>
      </c>
      <c r="Y30" s="22">
        <v>19.329499999999999</v>
      </c>
      <c r="Z30" s="22">
        <v>19.329499999999999</v>
      </c>
      <c r="AA30" s="22">
        <v>19.329499999999999</v>
      </c>
      <c r="AB30" s="22">
        <v>19.329499999999999</v>
      </c>
      <c r="AC30" s="22">
        <v>19.329499999999999</v>
      </c>
      <c r="AD30" s="22">
        <v>19.329499999999999</v>
      </c>
      <c r="AE30" s="22">
        <v>19.329499999999999</v>
      </c>
      <c r="AF30" s="22">
        <v>19.329499999999999</v>
      </c>
      <c r="AG30" s="22">
        <v>19.329499999999999</v>
      </c>
      <c r="AH30" s="22">
        <v>19.329499999999999</v>
      </c>
      <c r="AI30" s="22">
        <v>19.329499999999999</v>
      </c>
      <c r="AJ30" s="22">
        <v>19.329499999999999</v>
      </c>
      <c r="AK30" s="22">
        <v>19.329499999999999</v>
      </c>
      <c r="AL30" s="22">
        <v>19.329499999999999</v>
      </c>
      <c r="AM30" s="22">
        <v>19.329499999999999</v>
      </c>
      <c r="AN30" s="22">
        <v>19.329499999999999</v>
      </c>
      <c r="AO30" s="22">
        <v>19.329499999999999</v>
      </c>
      <c r="AP30" s="22">
        <v>19.329499999999999</v>
      </c>
      <c r="AQ30" s="22">
        <v>19.329499999999999</v>
      </c>
      <c r="AR30" s="22">
        <v>19.329499999999999</v>
      </c>
      <c r="AS30" s="22">
        <v>19.329499999999999</v>
      </c>
      <c r="AT30" s="22">
        <v>19.329499999999999</v>
      </c>
      <c r="AU30" s="22">
        <v>19.329499999999999</v>
      </c>
      <c r="AV30" s="22">
        <v>19.329499999999999</v>
      </c>
      <c r="AW30" s="22">
        <v>19.329499999999999</v>
      </c>
      <c r="AX30" s="22">
        <v>19.329499999999999</v>
      </c>
      <c r="AY30" s="22">
        <v>19.329499999999999</v>
      </c>
      <c r="AZ30" s="22">
        <v>19.329499999999999</v>
      </c>
    </row>
    <row r="31" spans="1:52" s="22" customFormat="1" ht="18" customHeight="1" x14ac:dyDescent="0.15">
      <c r="A31" s="45" t="s">
        <v>2</v>
      </c>
      <c r="C31" s="22">
        <v>18.815999999999999</v>
      </c>
      <c r="D31" s="22">
        <v>18.815999999999999</v>
      </c>
      <c r="E31" s="22">
        <v>18.815999999999999</v>
      </c>
      <c r="F31" s="22">
        <v>18.815999999999999</v>
      </c>
      <c r="G31" s="22">
        <v>18.815999999999999</v>
      </c>
      <c r="H31" s="22">
        <v>18.815999999999999</v>
      </c>
      <c r="I31" s="22">
        <v>18.815999999999999</v>
      </c>
      <c r="J31" s="22">
        <v>18.815999999999999</v>
      </c>
      <c r="K31" s="22">
        <v>18.815999999999999</v>
      </c>
      <c r="L31" s="22">
        <v>18.815999999999999</v>
      </c>
      <c r="M31" s="22">
        <v>18.815999999999999</v>
      </c>
      <c r="N31" s="22">
        <v>18.815999999999999</v>
      </c>
      <c r="O31" s="22">
        <v>18.815999999999999</v>
      </c>
      <c r="P31" s="22">
        <v>18.815999999999999</v>
      </c>
      <c r="Q31" s="22">
        <v>18.815999999999999</v>
      </c>
      <c r="R31" s="22">
        <v>18.815999999999999</v>
      </c>
      <c r="S31" s="22">
        <v>18.815999999999999</v>
      </c>
      <c r="T31" s="22">
        <v>18.815999999999999</v>
      </c>
      <c r="U31" s="22">
        <v>18.815999999999999</v>
      </c>
      <c r="V31" s="22">
        <v>18.815999999999999</v>
      </c>
      <c r="W31" s="22">
        <v>18.815999999999999</v>
      </c>
      <c r="X31" s="22">
        <v>18.815999999999999</v>
      </c>
      <c r="Y31" s="22">
        <v>18.815999999999999</v>
      </c>
      <c r="Z31" s="22">
        <v>18.815999999999999</v>
      </c>
      <c r="AA31" s="22">
        <v>18.815999999999999</v>
      </c>
      <c r="AB31" s="22">
        <v>18.815999999999999</v>
      </c>
      <c r="AC31" s="22">
        <v>18.815999999999999</v>
      </c>
      <c r="AD31" s="22">
        <v>18.815999999999999</v>
      </c>
      <c r="AE31" s="22">
        <v>18.815999999999999</v>
      </c>
      <c r="AF31" s="22">
        <v>18.815999999999999</v>
      </c>
      <c r="AG31" s="22">
        <v>18.815999999999999</v>
      </c>
      <c r="AH31" s="22">
        <v>18.815999999999999</v>
      </c>
      <c r="AI31" s="22">
        <v>18.815999999999999</v>
      </c>
      <c r="AJ31" s="22">
        <v>18.815999999999999</v>
      </c>
      <c r="AK31" s="22">
        <v>18.815999999999999</v>
      </c>
      <c r="AL31" s="22">
        <v>18.815999999999999</v>
      </c>
      <c r="AM31" s="22">
        <v>18.815999999999999</v>
      </c>
      <c r="AN31" s="22">
        <v>18.815999999999999</v>
      </c>
      <c r="AO31" s="22">
        <v>18.815999999999999</v>
      </c>
      <c r="AP31" s="22">
        <v>18.815999999999999</v>
      </c>
      <c r="AQ31" s="22">
        <v>18.815999999999999</v>
      </c>
      <c r="AR31" s="22">
        <v>18.815999999999999</v>
      </c>
      <c r="AS31" s="22">
        <v>18.815999999999999</v>
      </c>
      <c r="AT31" s="22">
        <v>18.815999999999999</v>
      </c>
      <c r="AU31" s="22">
        <v>18.815999999999999</v>
      </c>
      <c r="AV31" s="22">
        <v>18.815999999999999</v>
      </c>
      <c r="AW31" s="22">
        <v>18.815999999999999</v>
      </c>
      <c r="AX31" s="22">
        <v>18.815999999999999</v>
      </c>
      <c r="AY31" s="22">
        <v>18.815999999999999</v>
      </c>
      <c r="AZ31" s="22">
        <v>18.815999999999999</v>
      </c>
    </row>
    <row r="32" spans="1:52" s="22" customFormat="1" ht="18" customHeight="1" x14ac:dyDescent="0.15">
      <c r="A32" s="45" t="s">
        <v>5</v>
      </c>
      <c r="C32" s="22">
        <v>39.318399999999997</v>
      </c>
      <c r="D32" s="22">
        <v>39.318399999999997</v>
      </c>
      <c r="E32" s="22">
        <v>39.318399999999997</v>
      </c>
      <c r="F32" s="22">
        <v>39.318399999999997</v>
      </c>
      <c r="G32" s="22">
        <v>39.318399999999997</v>
      </c>
      <c r="H32" s="22">
        <v>39.318399999999997</v>
      </c>
      <c r="I32" s="22">
        <v>39.318399999999997</v>
      </c>
      <c r="J32" s="22">
        <v>39.318399999999997</v>
      </c>
      <c r="K32" s="22">
        <v>39.318399999999997</v>
      </c>
      <c r="L32" s="22">
        <v>39.318399999999997</v>
      </c>
      <c r="M32" s="22">
        <v>39.318399999999997</v>
      </c>
      <c r="N32" s="22">
        <v>39.318399999999997</v>
      </c>
      <c r="O32" s="22">
        <v>39.318399999999997</v>
      </c>
      <c r="P32" s="22">
        <v>39.318399999999997</v>
      </c>
      <c r="Q32" s="22">
        <v>39.318399999999997</v>
      </c>
      <c r="R32" s="22">
        <v>39.318399999999997</v>
      </c>
      <c r="S32" s="22">
        <v>39.318399999999997</v>
      </c>
      <c r="T32" s="22">
        <v>39.318399999999997</v>
      </c>
      <c r="U32" s="22">
        <v>39.318399999999997</v>
      </c>
      <c r="V32" s="22">
        <v>39.318399999999997</v>
      </c>
      <c r="W32" s="22">
        <v>39.318399999999997</v>
      </c>
      <c r="X32" s="22">
        <v>39.318399999999997</v>
      </c>
      <c r="Y32" s="22">
        <v>39.318399999999997</v>
      </c>
      <c r="Z32" s="22">
        <v>39.318399999999997</v>
      </c>
      <c r="AA32" s="22">
        <v>39.318399999999997</v>
      </c>
      <c r="AB32" s="22">
        <v>39.318399999999997</v>
      </c>
      <c r="AC32" s="22">
        <v>39.318399999999997</v>
      </c>
      <c r="AD32" s="22">
        <v>39.318399999999997</v>
      </c>
      <c r="AE32" s="22">
        <v>39.318399999999997</v>
      </c>
      <c r="AF32" s="22">
        <v>39.318399999999997</v>
      </c>
      <c r="AG32" s="22">
        <v>39.318399999999997</v>
      </c>
      <c r="AH32" s="22">
        <v>39.318399999999997</v>
      </c>
      <c r="AI32" s="22">
        <v>39.318399999999997</v>
      </c>
      <c r="AJ32" s="22">
        <v>39.318399999999997</v>
      </c>
      <c r="AK32" s="22">
        <v>39.318399999999997</v>
      </c>
      <c r="AL32" s="22">
        <v>39.318399999999997</v>
      </c>
      <c r="AM32" s="22">
        <v>39.318399999999997</v>
      </c>
      <c r="AN32" s="22">
        <v>39.318399999999997</v>
      </c>
      <c r="AO32" s="22">
        <v>39.318399999999997</v>
      </c>
      <c r="AP32" s="22">
        <v>39.318399999999997</v>
      </c>
      <c r="AQ32" s="22">
        <v>39.318399999999997</v>
      </c>
      <c r="AR32" s="22">
        <v>39.318399999999997</v>
      </c>
      <c r="AS32" s="22">
        <v>39.318399999999997</v>
      </c>
      <c r="AT32" s="22">
        <v>39.318399999999997</v>
      </c>
      <c r="AU32" s="22">
        <v>39.318399999999997</v>
      </c>
      <c r="AV32" s="22">
        <v>39.318399999999997</v>
      </c>
      <c r="AW32" s="22">
        <v>39.318399999999997</v>
      </c>
      <c r="AX32" s="22">
        <v>39.318399999999997</v>
      </c>
      <c r="AY32" s="22">
        <v>39.318399999999997</v>
      </c>
      <c r="AZ32" s="22">
        <v>39.318399999999997</v>
      </c>
    </row>
    <row r="33" spans="1:59" s="22" customFormat="1" ht="18" customHeight="1" x14ac:dyDescent="0.15">
      <c r="A33" s="45" t="s">
        <v>5</v>
      </c>
      <c r="C33" s="22">
        <v>37.780200000000001</v>
      </c>
      <c r="D33" s="22">
        <v>37.780200000000001</v>
      </c>
      <c r="E33" s="22">
        <v>37.780200000000001</v>
      </c>
      <c r="F33" s="22">
        <v>37.780200000000001</v>
      </c>
      <c r="G33" s="22">
        <v>37.780200000000001</v>
      </c>
      <c r="H33" s="22">
        <v>37.780200000000001</v>
      </c>
      <c r="I33" s="22">
        <v>37.780200000000001</v>
      </c>
      <c r="J33" s="22">
        <v>37.780200000000001</v>
      </c>
      <c r="K33" s="22">
        <v>37.780200000000001</v>
      </c>
      <c r="L33" s="22">
        <v>37.780200000000001</v>
      </c>
      <c r="M33" s="22">
        <v>37.780200000000001</v>
      </c>
      <c r="N33" s="22">
        <v>37.780200000000001</v>
      </c>
      <c r="O33" s="22">
        <v>37.780200000000001</v>
      </c>
      <c r="P33" s="22">
        <v>37.780200000000001</v>
      </c>
      <c r="Q33" s="22">
        <v>37.780200000000001</v>
      </c>
      <c r="R33" s="22">
        <v>37.780200000000001</v>
      </c>
      <c r="S33" s="22">
        <v>37.780200000000001</v>
      </c>
      <c r="T33" s="22">
        <v>37.780200000000001</v>
      </c>
      <c r="U33" s="22">
        <v>37.780200000000001</v>
      </c>
      <c r="V33" s="22">
        <v>37.780200000000001</v>
      </c>
      <c r="W33" s="22">
        <v>37.780200000000001</v>
      </c>
      <c r="X33" s="22">
        <v>37.780200000000001</v>
      </c>
      <c r="Y33" s="22">
        <v>37.780200000000001</v>
      </c>
      <c r="Z33" s="22">
        <v>37.780200000000001</v>
      </c>
      <c r="AA33" s="22">
        <v>37.780200000000001</v>
      </c>
      <c r="AB33" s="22">
        <v>37.780200000000001</v>
      </c>
      <c r="AC33" s="22">
        <v>37.780200000000001</v>
      </c>
      <c r="AD33" s="22">
        <v>37.780200000000001</v>
      </c>
      <c r="AE33" s="22">
        <v>37.780200000000001</v>
      </c>
      <c r="AF33" s="22">
        <v>37.780200000000001</v>
      </c>
      <c r="AG33" s="22">
        <v>37.780200000000001</v>
      </c>
      <c r="AH33" s="22">
        <v>37.780200000000001</v>
      </c>
      <c r="AI33" s="22">
        <v>37.780200000000001</v>
      </c>
      <c r="AJ33" s="22">
        <v>37.780200000000001</v>
      </c>
      <c r="AK33" s="22">
        <v>37.780200000000001</v>
      </c>
      <c r="AL33" s="22">
        <v>37.780200000000001</v>
      </c>
      <c r="AM33" s="22">
        <v>37.780200000000001</v>
      </c>
      <c r="AN33" s="22">
        <v>37.780200000000001</v>
      </c>
      <c r="AO33" s="22">
        <v>37.780200000000001</v>
      </c>
      <c r="AP33" s="22">
        <v>37.780200000000001</v>
      </c>
      <c r="AQ33" s="22">
        <v>37.780200000000001</v>
      </c>
      <c r="AR33" s="22">
        <v>37.780200000000001</v>
      </c>
      <c r="AS33" s="22">
        <v>37.780200000000001</v>
      </c>
      <c r="AT33" s="22">
        <v>37.780200000000001</v>
      </c>
      <c r="AU33" s="22">
        <v>37.780200000000001</v>
      </c>
      <c r="AV33" s="22">
        <v>37.780200000000001</v>
      </c>
      <c r="AW33" s="22">
        <v>37.780200000000001</v>
      </c>
      <c r="AX33" s="22">
        <v>37.780200000000001</v>
      </c>
      <c r="AY33" s="22">
        <v>37.780200000000001</v>
      </c>
      <c r="AZ33" s="22">
        <v>37.780200000000001</v>
      </c>
    </row>
    <row r="34" spans="1:59" s="22" customFormat="1" ht="18" customHeight="1" x14ac:dyDescent="0.15">
      <c r="A34" s="45" t="s">
        <v>8</v>
      </c>
      <c r="C34" s="22">
        <v>19.249199999999998</v>
      </c>
      <c r="D34" s="22">
        <v>19.249199999999998</v>
      </c>
      <c r="E34" s="22">
        <v>19.249199999999998</v>
      </c>
      <c r="F34" s="22">
        <v>19.249199999999998</v>
      </c>
      <c r="G34" s="22">
        <v>19.249199999999998</v>
      </c>
      <c r="H34" s="22">
        <v>19.249199999999998</v>
      </c>
      <c r="I34" s="22">
        <v>19.249199999999998</v>
      </c>
      <c r="J34" s="22">
        <v>19.249199999999998</v>
      </c>
      <c r="K34" s="22">
        <v>19.249199999999998</v>
      </c>
      <c r="L34" s="22">
        <v>19.249199999999998</v>
      </c>
      <c r="M34" s="22">
        <v>19.249199999999998</v>
      </c>
      <c r="N34" s="22">
        <v>19.249199999999998</v>
      </c>
      <c r="O34" s="22">
        <v>19.249199999999998</v>
      </c>
      <c r="P34" s="22">
        <v>19.249199999999998</v>
      </c>
      <c r="Q34" s="22">
        <v>19.249199999999998</v>
      </c>
      <c r="R34" s="22">
        <v>19.249199999999998</v>
      </c>
      <c r="S34" s="22">
        <v>19.249199999999998</v>
      </c>
      <c r="T34" s="22">
        <v>19.249199999999998</v>
      </c>
      <c r="U34" s="22">
        <v>19.249199999999998</v>
      </c>
      <c r="V34" s="22">
        <v>19.249199999999998</v>
      </c>
      <c r="W34" s="22">
        <v>19.249199999999998</v>
      </c>
      <c r="X34" s="22">
        <v>19.249199999999998</v>
      </c>
      <c r="Y34" s="22">
        <v>19.249199999999998</v>
      </c>
      <c r="Z34" s="22">
        <v>19.249199999999998</v>
      </c>
      <c r="AA34" s="22">
        <v>19.249199999999998</v>
      </c>
      <c r="AB34" s="22">
        <v>19.249199999999998</v>
      </c>
      <c r="AC34" s="22">
        <v>19.249199999999998</v>
      </c>
      <c r="AD34" s="22">
        <v>19.249199999999998</v>
      </c>
      <c r="AE34" s="22">
        <v>19.249199999999998</v>
      </c>
      <c r="AF34" s="22">
        <v>19.249199999999998</v>
      </c>
      <c r="AG34" s="22">
        <v>19.249199999999998</v>
      </c>
      <c r="AH34" s="22">
        <v>19.249199999999998</v>
      </c>
      <c r="AI34" s="22">
        <v>19.249199999999998</v>
      </c>
      <c r="AJ34" s="22">
        <v>19.249199999999998</v>
      </c>
      <c r="AK34" s="22">
        <v>19.249199999999998</v>
      </c>
      <c r="AL34" s="22">
        <v>19.249199999999998</v>
      </c>
      <c r="AM34" s="22">
        <v>19.249199999999998</v>
      </c>
      <c r="AN34" s="22">
        <v>19.249199999999998</v>
      </c>
      <c r="AO34" s="22">
        <v>19.249199999999998</v>
      </c>
      <c r="AP34" s="22">
        <v>19.249199999999998</v>
      </c>
      <c r="AQ34" s="22">
        <v>19.249199999999998</v>
      </c>
      <c r="AR34" s="22">
        <v>19.249199999999998</v>
      </c>
      <c r="AS34" s="22">
        <v>19.249199999999998</v>
      </c>
      <c r="AT34" s="22">
        <v>19.249199999999998</v>
      </c>
      <c r="AU34" s="22">
        <v>19.249199999999998</v>
      </c>
      <c r="AV34" s="22">
        <v>19.249199999999998</v>
      </c>
      <c r="AW34" s="22">
        <v>19.249199999999998</v>
      </c>
      <c r="AX34" s="22">
        <v>19.249199999999998</v>
      </c>
      <c r="AY34" s="22">
        <v>19.249199999999998</v>
      </c>
      <c r="AZ34" s="22">
        <v>19.249199999999998</v>
      </c>
    </row>
    <row r="35" spans="1:59" s="22" customFormat="1" ht="18" customHeight="1" x14ac:dyDescent="0.15">
      <c r="A35" s="45" t="s">
        <v>8</v>
      </c>
      <c r="C35" s="22">
        <v>19.128799999999998</v>
      </c>
      <c r="D35" s="22">
        <v>19.128799999999998</v>
      </c>
      <c r="E35" s="22">
        <v>19.128799999999998</v>
      </c>
      <c r="F35" s="22">
        <v>19.128799999999998</v>
      </c>
      <c r="G35" s="22">
        <v>19.128799999999998</v>
      </c>
      <c r="H35" s="22">
        <v>19.128799999999998</v>
      </c>
      <c r="I35" s="22">
        <v>19.128799999999998</v>
      </c>
      <c r="J35" s="22">
        <v>19.128799999999998</v>
      </c>
      <c r="K35" s="22">
        <v>19.128799999999998</v>
      </c>
      <c r="L35" s="22">
        <v>19.128799999999998</v>
      </c>
      <c r="M35" s="22">
        <v>19.128799999999998</v>
      </c>
      <c r="N35" s="22">
        <v>19.128799999999998</v>
      </c>
      <c r="O35" s="22">
        <v>19.128799999999998</v>
      </c>
      <c r="P35" s="22">
        <v>19.128799999999998</v>
      </c>
      <c r="Q35" s="22">
        <v>19.128799999999998</v>
      </c>
      <c r="R35" s="22">
        <v>19.128799999999998</v>
      </c>
      <c r="S35" s="22">
        <v>19.128799999999998</v>
      </c>
      <c r="T35" s="22">
        <v>19.128799999999998</v>
      </c>
      <c r="U35" s="22">
        <v>19.128799999999998</v>
      </c>
      <c r="V35" s="22">
        <v>19.128799999999998</v>
      </c>
      <c r="W35" s="22">
        <v>19.128799999999998</v>
      </c>
      <c r="X35" s="22">
        <v>19.128799999999998</v>
      </c>
      <c r="Y35" s="22">
        <v>19.128799999999998</v>
      </c>
      <c r="Z35" s="22">
        <v>19.128799999999998</v>
      </c>
      <c r="AA35" s="22">
        <v>19.128799999999998</v>
      </c>
      <c r="AB35" s="22">
        <v>19.128799999999998</v>
      </c>
      <c r="AC35" s="22">
        <v>19.128799999999998</v>
      </c>
      <c r="AD35" s="22">
        <v>19.128799999999998</v>
      </c>
      <c r="AE35" s="22">
        <v>19.128799999999998</v>
      </c>
      <c r="AF35" s="22">
        <v>19.128799999999998</v>
      </c>
      <c r="AG35" s="22">
        <v>19.128799999999998</v>
      </c>
      <c r="AH35" s="22">
        <v>19.128799999999998</v>
      </c>
      <c r="AI35" s="22">
        <v>19.128799999999998</v>
      </c>
      <c r="AJ35" s="22">
        <v>19.128799999999998</v>
      </c>
      <c r="AK35" s="22">
        <v>19.128799999999998</v>
      </c>
      <c r="AL35" s="22">
        <v>19.128799999999998</v>
      </c>
      <c r="AM35" s="22">
        <v>19.128799999999998</v>
      </c>
      <c r="AN35" s="22">
        <v>19.128799999999998</v>
      </c>
      <c r="AO35" s="22">
        <v>19.128799999999998</v>
      </c>
      <c r="AP35" s="22">
        <v>19.128799999999998</v>
      </c>
      <c r="AQ35" s="22">
        <v>19.128799999999998</v>
      </c>
      <c r="AR35" s="22">
        <v>19.128799999999998</v>
      </c>
      <c r="AS35" s="22">
        <v>19.128799999999998</v>
      </c>
      <c r="AT35" s="22">
        <v>19.128799999999998</v>
      </c>
      <c r="AU35" s="22">
        <v>19.128799999999998</v>
      </c>
      <c r="AV35" s="22">
        <v>19.128799999999998</v>
      </c>
      <c r="AW35" s="22">
        <v>19.128799999999998</v>
      </c>
      <c r="AX35" s="22">
        <v>19.128799999999998</v>
      </c>
      <c r="AY35" s="22">
        <v>19.128799999999998</v>
      </c>
      <c r="AZ35" s="22">
        <v>19.128799999999998</v>
      </c>
    </row>
    <row r="36" spans="1:59" s="22" customFormat="1" ht="18" customHeight="1" x14ac:dyDescent="0.15">
      <c r="A36" s="45" t="s">
        <v>11</v>
      </c>
      <c r="C36" s="22">
        <v>19.543299999999999</v>
      </c>
      <c r="D36" s="22">
        <v>19.543299999999999</v>
      </c>
      <c r="E36" s="22">
        <v>19.543299999999999</v>
      </c>
      <c r="F36" s="22">
        <v>19.543299999999999</v>
      </c>
      <c r="G36" s="22">
        <v>19.543299999999999</v>
      </c>
      <c r="H36" s="22">
        <v>19.543299999999999</v>
      </c>
      <c r="I36" s="22">
        <v>19.543299999999999</v>
      </c>
      <c r="J36" s="22">
        <v>19.543299999999999</v>
      </c>
      <c r="K36" s="22">
        <v>19.543299999999999</v>
      </c>
      <c r="L36" s="22">
        <v>19.543299999999999</v>
      </c>
      <c r="M36" s="22">
        <v>19.543299999999999</v>
      </c>
      <c r="N36" s="22">
        <v>19.543299999999999</v>
      </c>
      <c r="O36" s="22">
        <v>19.543299999999999</v>
      </c>
      <c r="P36" s="22">
        <v>19.543299999999999</v>
      </c>
      <c r="Q36" s="22">
        <v>19.543299999999999</v>
      </c>
      <c r="R36" s="22">
        <v>19.543299999999999</v>
      </c>
      <c r="S36" s="22">
        <v>19.543299999999999</v>
      </c>
      <c r="T36" s="22">
        <v>19.543299999999999</v>
      </c>
      <c r="U36" s="22">
        <v>19.543299999999999</v>
      </c>
      <c r="V36" s="22">
        <v>19.543299999999999</v>
      </c>
      <c r="W36" s="22">
        <v>19.543299999999999</v>
      </c>
      <c r="X36" s="22">
        <v>19.543299999999999</v>
      </c>
      <c r="Y36" s="22">
        <v>19.543299999999999</v>
      </c>
      <c r="Z36" s="22">
        <v>19.543299999999999</v>
      </c>
      <c r="AA36" s="22">
        <v>19.543299999999999</v>
      </c>
      <c r="AB36" s="22">
        <v>19.543299999999999</v>
      </c>
      <c r="AC36" s="22">
        <v>19.543299999999999</v>
      </c>
      <c r="AD36" s="22">
        <v>19.543299999999999</v>
      </c>
      <c r="AE36" s="22">
        <v>19.543299999999999</v>
      </c>
      <c r="AF36" s="22">
        <v>19.543299999999999</v>
      </c>
      <c r="AG36" s="22">
        <v>19.543299999999999</v>
      </c>
      <c r="AH36" s="22">
        <v>19.543299999999999</v>
      </c>
      <c r="AI36" s="22">
        <v>19.543299999999999</v>
      </c>
      <c r="AJ36" s="22">
        <v>19.543299999999999</v>
      </c>
      <c r="AK36" s="22">
        <v>19.543299999999999</v>
      </c>
      <c r="AL36" s="22">
        <v>19.543299999999999</v>
      </c>
      <c r="AM36" s="22">
        <v>19.543299999999999</v>
      </c>
      <c r="AN36" s="22">
        <v>19.543299999999999</v>
      </c>
      <c r="AO36" s="22">
        <v>19.543299999999999</v>
      </c>
      <c r="AP36" s="22">
        <v>19.543299999999999</v>
      </c>
      <c r="AQ36" s="22">
        <v>19.543299999999999</v>
      </c>
      <c r="AR36" s="22">
        <v>19.543299999999999</v>
      </c>
      <c r="AS36" s="22">
        <v>19.543299999999999</v>
      </c>
      <c r="AT36" s="22">
        <v>19.543299999999999</v>
      </c>
      <c r="AU36" s="22">
        <v>19.543299999999999</v>
      </c>
      <c r="AV36" s="22">
        <v>19.543299999999999</v>
      </c>
      <c r="AW36" s="22">
        <v>19.543299999999999</v>
      </c>
      <c r="AX36" s="22">
        <v>19.543299999999999</v>
      </c>
      <c r="AY36" s="22">
        <v>19.543299999999999</v>
      </c>
      <c r="AZ36" s="22">
        <v>19.543299999999999</v>
      </c>
    </row>
    <row r="37" spans="1:59" s="22" customFormat="1" ht="18" customHeight="1" x14ac:dyDescent="0.15">
      <c r="A37" s="45" t="s">
        <v>11</v>
      </c>
      <c r="C37" s="22">
        <v>18.957899999999999</v>
      </c>
      <c r="D37" s="22">
        <v>18.957899999999999</v>
      </c>
      <c r="E37" s="22">
        <v>18.957899999999999</v>
      </c>
      <c r="F37" s="22">
        <v>18.957899999999999</v>
      </c>
      <c r="G37" s="22">
        <v>18.957899999999999</v>
      </c>
      <c r="H37" s="22">
        <v>18.957899999999999</v>
      </c>
      <c r="I37" s="22">
        <v>18.957899999999999</v>
      </c>
      <c r="J37" s="22">
        <v>18.957899999999999</v>
      </c>
      <c r="K37" s="22">
        <v>18.957899999999999</v>
      </c>
      <c r="L37" s="22">
        <v>18.957899999999999</v>
      </c>
      <c r="M37" s="22">
        <v>18.957899999999999</v>
      </c>
      <c r="N37" s="22">
        <v>18.957899999999999</v>
      </c>
      <c r="O37" s="22">
        <v>18.957899999999999</v>
      </c>
      <c r="P37" s="22">
        <v>18.957899999999999</v>
      </c>
      <c r="Q37" s="22">
        <v>18.957899999999999</v>
      </c>
      <c r="R37" s="22">
        <v>18.957899999999999</v>
      </c>
      <c r="S37" s="22">
        <v>18.957899999999999</v>
      </c>
      <c r="T37" s="22">
        <v>18.957899999999999</v>
      </c>
      <c r="U37" s="22">
        <v>18.957899999999999</v>
      </c>
      <c r="V37" s="22">
        <v>18.957899999999999</v>
      </c>
      <c r="W37" s="22">
        <v>18.957899999999999</v>
      </c>
      <c r="X37" s="22">
        <v>18.957899999999999</v>
      </c>
      <c r="Y37" s="22">
        <v>18.957899999999999</v>
      </c>
      <c r="Z37" s="22">
        <v>18.957899999999999</v>
      </c>
      <c r="AA37" s="22">
        <v>18.957899999999999</v>
      </c>
      <c r="AB37" s="22">
        <v>18.957899999999999</v>
      </c>
      <c r="AC37" s="22">
        <v>18.957899999999999</v>
      </c>
      <c r="AD37" s="22">
        <v>18.957899999999999</v>
      </c>
      <c r="AE37" s="22">
        <v>18.957899999999999</v>
      </c>
      <c r="AF37" s="22">
        <v>18.957899999999999</v>
      </c>
      <c r="AG37" s="22">
        <v>18.957899999999999</v>
      </c>
      <c r="AH37" s="22">
        <v>18.957899999999999</v>
      </c>
      <c r="AI37" s="22">
        <v>18.957899999999999</v>
      </c>
      <c r="AJ37" s="22">
        <v>18.957899999999999</v>
      </c>
      <c r="AK37" s="22">
        <v>18.957899999999999</v>
      </c>
      <c r="AL37" s="22">
        <v>18.957899999999999</v>
      </c>
      <c r="AM37" s="22">
        <v>18.957899999999999</v>
      </c>
      <c r="AN37" s="22">
        <v>18.957899999999999</v>
      </c>
      <c r="AO37" s="22">
        <v>18.957899999999999</v>
      </c>
      <c r="AP37" s="22">
        <v>18.957899999999999</v>
      </c>
      <c r="AQ37" s="22">
        <v>18.957899999999999</v>
      </c>
      <c r="AR37" s="22">
        <v>18.957899999999999</v>
      </c>
      <c r="AS37" s="22">
        <v>18.957899999999999</v>
      </c>
      <c r="AT37" s="22">
        <v>18.957899999999999</v>
      </c>
      <c r="AU37" s="22">
        <v>18.957899999999999</v>
      </c>
      <c r="AV37" s="22">
        <v>18.957899999999999</v>
      </c>
      <c r="AW37" s="22">
        <v>18.957899999999999</v>
      </c>
      <c r="AX37" s="22">
        <v>18.957899999999999</v>
      </c>
      <c r="AY37" s="22">
        <v>18.957899999999999</v>
      </c>
      <c r="AZ37" s="22">
        <v>18.957899999999999</v>
      </c>
    </row>
    <row r="38" spans="1:59" s="22" customFormat="1" ht="18" customHeight="1" x14ac:dyDescent="0.15">
      <c r="A38" s="45" t="s">
        <v>14</v>
      </c>
      <c r="C38" s="22">
        <v>19.377099999999999</v>
      </c>
      <c r="D38" s="22">
        <v>19.377099999999999</v>
      </c>
      <c r="E38" s="22">
        <v>19.377099999999999</v>
      </c>
      <c r="F38" s="22">
        <v>19.377099999999999</v>
      </c>
      <c r="G38" s="22">
        <v>19.377099999999999</v>
      </c>
      <c r="H38" s="22">
        <v>19.377099999999999</v>
      </c>
      <c r="I38" s="22">
        <v>19.377099999999999</v>
      </c>
      <c r="J38" s="22">
        <v>19.377099999999999</v>
      </c>
      <c r="K38" s="22">
        <v>19.377099999999999</v>
      </c>
      <c r="L38" s="22">
        <v>19.377099999999999</v>
      </c>
      <c r="M38" s="22">
        <v>19.377099999999999</v>
      </c>
      <c r="N38" s="22">
        <v>19.377099999999999</v>
      </c>
      <c r="O38" s="22">
        <v>19.377099999999999</v>
      </c>
      <c r="P38" s="22">
        <v>19.377099999999999</v>
      </c>
      <c r="Q38" s="22">
        <v>19.377099999999999</v>
      </c>
      <c r="R38" s="22">
        <v>19.377099999999999</v>
      </c>
      <c r="S38" s="22">
        <v>19.377099999999999</v>
      </c>
      <c r="T38" s="22">
        <v>19.377099999999999</v>
      </c>
      <c r="U38" s="22">
        <v>19.377099999999999</v>
      </c>
      <c r="V38" s="22">
        <v>19.377099999999999</v>
      </c>
      <c r="W38" s="22">
        <v>19.377099999999999</v>
      </c>
      <c r="X38" s="22">
        <v>19.377099999999999</v>
      </c>
      <c r="Y38" s="22">
        <v>19.377099999999999</v>
      </c>
      <c r="Z38" s="22">
        <v>19.377099999999999</v>
      </c>
      <c r="AA38" s="22">
        <v>19.377099999999999</v>
      </c>
      <c r="AB38" s="22">
        <v>19.377099999999999</v>
      </c>
      <c r="AC38" s="22">
        <v>19.377099999999999</v>
      </c>
      <c r="AD38" s="22">
        <v>19.377099999999999</v>
      </c>
      <c r="AE38" s="22">
        <v>19.377099999999999</v>
      </c>
      <c r="AF38" s="22">
        <v>19.377099999999999</v>
      </c>
      <c r="AG38" s="22">
        <v>19.377099999999999</v>
      </c>
      <c r="AH38" s="22">
        <v>19.377099999999999</v>
      </c>
      <c r="AI38" s="22">
        <v>19.377099999999999</v>
      </c>
      <c r="AJ38" s="22">
        <v>19.377099999999999</v>
      </c>
      <c r="AK38" s="22">
        <v>19.377099999999999</v>
      </c>
      <c r="AL38" s="22">
        <v>19.377099999999999</v>
      </c>
      <c r="AM38" s="22">
        <v>19.377099999999999</v>
      </c>
      <c r="AN38" s="22">
        <v>19.377099999999999</v>
      </c>
      <c r="AO38" s="22">
        <v>19.377099999999999</v>
      </c>
      <c r="AP38" s="22">
        <v>19.377099999999999</v>
      </c>
      <c r="AQ38" s="22">
        <v>19.377099999999999</v>
      </c>
      <c r="AR38" s="22">
        <v>19.377099999999999</v>
      </c>
      <c r="AS38" s="22">
        <v>19.377099999999999</v>
      </c>
      <c r="AT38" s="22">
        <v>19.377099999999999</v>
      </c>
      <c r="AU38" s="22">
        <v>19.377099999999999</v>
      </c>
      <c r="AV38" s="22">
        <v>19.377099999999999</v>
      </c>
      <c r="AW38" s="22">
        <v>19.377099999999999</v>
      </c>
      <c r="AX38" s="22">
        <v>19.377099999999999</v>
      </c>
      <c r="AY38" s="22">
        <v>19.377099999999999</v>
      </c>
      <c r="AZ38" s="22">
        <v>19.377099999999999</v>
      </c>
    </row>
    <row r="39" spans="1:59" s="22" customFormat="1" ht="18" customHeight="1" x14ac:dyDescent="0.15">
      <c r="A39" s="45" t="s">
        <v>14</v>
      </c>
      <c r="C39" s="22">
        <v>19.699666666666669</v>
      </c>
      <c r="D39" s="22">
        <v>19.699666666666669</v>
      </c>
      <c r="E39" s="22">
        <v>19.699666666666669</v>
      </c>
      <c r="F39" s="22">
        <v>19.699666666666669</v>
      </c>
      <c r="G39" s="22">
        <v>19.699666666666669</v>
      </c>
      <c r="H39" s="22">
        <v>19.699666666666669</v>
      </c>
      <c r="I39" s="22">
        <v>19.699666666666669</v>
      </c>
      <c r="J39" s="22">
        <v>19.699666666666669</v>
      </c>
      <c r="K39" s="22">
        <v>19.699666666666669</v>
      </c>
      <c r="L39" s="22">
        <v>19.699666666666669</v>
      </c>
      <c r="M39" s="22">
        <v>19.699666666666669</v>
      </c>
      <c r="N39" s="22">
        <v>19.699666666666669</v>
      </c>
      <c r="O39" s="22">
        <v>19.699666666666669</v>
      </c>
      <c r="P39" s="22">
        <v>19.699666666666669</v>
      </c>
      <c r="Q39" s="22">
        <v>19.699666666666669</v>
      </c>
      <c r="R39" s="22">
        <v>19.699666666666669</v>
      </c>
      <c r="S39" s="22">
        <v>19.699666666666669</v>
      </c>
      <c r="T39" s="22">
        <v>19.699666666666669</v>
      </c>
      <c r="U39" s="22">
        <v>19.699666666666669</v>
      </c>
      <c r="V39" s="22">
        <v>19.699666666666669</v>
      </c>
      <c r="W39" s="22">
        <v>19.699666666666669</v>
      </c>
      <c r="X39" s="22">
        <v>19.699666666666669</v>
      </c>
      <c r="Y39" s="22">
        <v>19.699666666666669</v>
      </c>
      <c r="Z39" s="22">
        <v>19.699666666666669</v>
      </c>
      <c r="AA39" s="22">
        <v>19.699666666666669</v>
      </c>
      <c r="AB39" s="22">
        <v>19.699666666666669</v>
      </c>
      <c r="AC39" s="22">
        <v>19.699666666666669</v>
      </c>
      <c r="AD39" s="22">
        <v>19.699666666666669</v>
      </c>
      <c r="AE39" s="22">
        <v>19.699666666666669</v>
      </c>
      <c r="AF39" s="22">
        <v>19.699666666666669</v>
      </c>
      <c r="AG39" s="22">
        <v>19.699666666666669</v>
      </c>
      <c r="AH39" s="22">
        <v>19.699666666666669</v>
      </c>
      <c r="AI39" s="22">
        <v>19.699666666666669</v>
      </c>
      <c r="AJ39" s="22">
        <v>19.699666666666669</v>
      </c>
      <c r="AK39" s="22">
        <v>19.699666666666669</v>
      </c>
      <c r="AL39" s="22">
        <v>19.699666666666669</v>
      </c>
      <c r="AM39" s="22">
        <v>19.699666666666669</v>
      </c>
      <c r="AN39" s="22">
        <v>19.699666666666669</v>
      </c>
      <c r="AO39" s="22">
        <v>19.699666666666669</v>
      </c>
      <c r="AP39" s="22">
        <v>19.699666666666669</v>
      </c>
      <c r="AQ39" s="22">
        <v>19.699666666666669</v>
      </c>
      <c r="AR39" s="22">
        <v>19.699666666666669</v>
      </c>
      <c r="AS39" s="22">
        <v>19.699666666666669</v>
      </c>
      <c r="AT39" s="22">
        <v>19.699666666666669</v>
      </c>
      <c r="AU39" s="22">
        <v>19.699666666666669</v>
      </c>
      <c r="AV39" s="22">
        <v>19.699666666666669</v>
      </c>
      <c r="AW39" s="22">
        <v>19.699666666666669</v>
      </c>
      <c r="AX39" s="22">
        <v>19.699666666666669</v>
      </c>
      <c r="AY39" s="22">
        <v>19.699666666666669</v>
      </c>
      <c r="AZ39" s="22">
        <v>19.699666666666669</v>
      </c>
    </row>
    <row r="40" spans="1:59" s="22" customFormat="1" ht="18" customHeight="1" x14ac:dyDescent="0.15"/>
    <row r="41" spans="1:59" s="46" customFormat="1" ht="18" customHeight="1" x14ac:dyDescent="0.15">
      <c r="A41" s="33" t="s">
        <v>55</v>
      </c>
      <c r="C41" s="46">
        <v>0</v>
      </c>
      <c r="D41" s="46">
        <v>1</v>
      </c>
      <c r="E41" s="46">
        <v>2</v>
      </c>
      <c r="F41" s="46">
        <v>3</v>
      </c>
      <c r="G41" s="46">
        <v>4</v>
      </c>
      <c r="H41" s="46">
        <v>5</v>
      </c>
      <c r="I41" s="46">
        <v>6</v>
      </c>
      <c r="J41" s="46">
        <v>7</v>
      </c>
      <c r="K41" s="46">
        <v>8</v>
      </c>
      <c r="L41" s="46">
        <v>9</v>
      </c>
      <c r="M41" s="46">
        <v>10</v>
      </c>
      <c r="N41" s="46">
        <v>11</v>
      </c>
      <c r="O41" s="46">
        <v>12</v>
      </c>
      <c r="P41" s="46">
        <v>13</v>
      </c>
      <c r="Q41" s="46">
        <v>14</v>
      </c>
      <c r="R41" s="46">
        <v>15</v>
      </c>
      <c r="S41" s="46">
        <v>16</v>
      </c>
      <c r="T41" s="46">
        <v>17</v>
      </c>
      <c r="U41" s="46">
        <v>18</v>
      </c>
      <c r="V41" s="46">
        <v>19</v>
      </c>
      <c r="W41" s="46">
        <v>20</v>
      </c>
      <c r="X41" s="46">
        <v>21</v>
      </c>
      <c r="Y41" s="46">
        <v>22</v>
      </c>
      <c r="Z41" s="46">
        <v>23</v>
      </c>
      <c r="AA41" s="46">
        <v>24</v>
      </c>
      <c r="AB41" s="46">
        <v>25</v>
      </c>
      <c r="AC41" s="46">
        <v>26</v>
      </c>
      <c r="AD41" s="46">
        <v>27</v>
      </c>
      <c r="AE41" s="46">
        <v>28</v>
      </c>
      <c r="AF41" s="46">
        <v>29</v>
      </c>
      <c r="AG41" s="46">
        <v>30</v>
      </c>
      <c r="AH41" s="46">
        <v>31</v>
      </c>
      <c r="AI41" s="46">
        <v>32</v>
      </c>
      <c r="AJ41" s="46">
        <v>33</v>
      </c>
      <c r="AK41" s="46">
        <v>34</v>
      </c>
      <c r="AL41" s="46">
        <v>35</v>
      </c>
      <c r="AM41" s="46">
        <v>36</v>
      </c>
      <c r="AN41" s="46">
        <v>37</v>
      </c>
      <c r="AO41" s="46">
        <v>38</v>
      </c>
      <c r="AP41" s="46">
        <v>39</v>
      </c>
      <c r="AQ41" s="46">
        <v>40</v>
      </c>
      <c r="AR41" s="46">
        <v>41</v>
      </c>
      <c r="AS41" s="46">
        <v>42</v>
      </c>
      <c r="AT41" s="46">
        <v>43</v>
      </c>
      <c r="AU41" s="46">
        <v>44</v>
      </c>
      <c r="AV41" s="46">
        <v>45</v>
      </c>
      <c r="AW41" s="46">
        <v>46</v>
      </c>
      <c r="AX41" s="46">
        <v>47</v>
      </c>
      <c r="AY41" s="46">
        <v>48</v>
      </c>
      <c r="AZ41" s="46">
        <v>49</v>
      </c>
      <c r="BB41" s="20" t="s">
        <v>48</v>
      </c>
      <c r="BC41" s="20" t="s">
        <v>64</v>
      </c>
      <c r="BD41" s="20" t="s">
        <v>65</v>
      </c>
      <c r="BE41" s="20" t="s">
        <v>67</v>
      </c>
      <c r="BF41" s="46" t="s">
        <v>66</v>
      </c>
      <c r="BG41" s="46" t="s">
        <v>68</v>
      </c>
    </row>
    <row r="42" spans="1:59" s="22" customFormat="1" ht="18" customHeight="1" x14ac:dyDescent="0.15">
      <c r="A42" s="45" t="s">
        <v>17</v>
      </c>
      <c r="C42" s="22">
        <f t="shared" ref="C42:AH42" si="25">C16-C29</f>
        <v>0</v>
      </c>
      <c r="D42" s="22">
        <f t="shared" si="25"/>
        <v>4.5000000000001705E-2</v>
      </c>
      <c r="E42" s="22">
        <f t="shared" si="25"/>
        <v>0.72329999999999828</v>
      </c>
      <c r="F42" s="22">
        <f t="shared" si="25"/>
        <v>1.0042000000000009</v>
      </c>
      <c r="G42" s="22">
        <f t="shared" si="25"/>
        <v>0.67379999999999995</v>
      </c>
      <c r="H42" s="22">
        <f t="shared" si="25"/>
        <v>0.60229999999999961</v>
      </c>
      <c r="I42" s="22">
        <f t="shared" si="25"/>
        <v>1.1742999999999988</v>
      </c>
      <c r="J42" s="22">
        <f t="shared" si="25"/>
        <v>1.289200000000001</v>
      </c>
      <c r="K42" s="22">
        <f t="shared" si="25"/>
        <v>2.0356999999999985</v>
      </c>
      <c r="L42" s="22">
        <f t="shared" si="25"/>
        <v>1.6143000000000001</v>
      </c>
      <c r="M42" s="22">
        <f t="shared" si="25"/>
        <v>1.5201999999999991</v>
      </c>
      <c r="N42" s="22">
        <f t="shared" si="25"/>
        <v>1.8033000000000001</v>
      </c>
      <c r="O42" s="22">
        <f t="shared" si="25"/>
        <v>1.7545000000000002</v>
      </c>
      <c r="P42" s="22">
        <f t="shared" si="25"/>
        <v>2.1180999999999983</v>
      </c>
      <c r="Q42" s="22">
        <f t="shared" si="25"/>
        <v>2.6881999999999984</v>
      </c>
      <c r="R42" s="22">
        <f t="shared" si="25"/>
        <v>2.5288000000000004</v>
      </c>
      <c r="S42" s="22">
        <f t="shared" si="25"/>
        <v>1.9731999999999985</v>
      </c>
      <c r="T42" s="22">
        <f t="shared" si="25"/>
        <v>2.5578000000000003</v>
      </c>
      <c r="U42" s="22">
        <f t="shared" si="25"/>
        <v>2.551400000000001</v>
      </c>
      <c r="V42" s="22">
        <f t="shared" si="25"/>
        <v>2.9859000000000009</v>
      </c>
      <c r="W42" s="22">
        <f t="shared" si="25"/>
        <v>3.3592000000000013</v>
      </c>
      <c r="X42" s="22">
        <f t="shared" si="25"/>
        <v>3.7591999999999999</v>
      </c>
      <c r="Y42" s="22">
        <f t="shared" si="25"/>
        <v>3.7237000000000009</v>
      </c>
      <c r="Z42" s="22">
        <f t="shared" si="25"/>
        <v>3.8547000000000011</v>
      </c>
      <c r="AA42" s="22">
        <f t="shared" si="25"/>
        <v>4.3936999999999991</v>
      </c>
      <c r="AB42" s="22">
        <f t="shared" si="25"/>
        <v>4.4585000000000008</v>
      </c>
      <c r="AC42" s="22">
        <f t="shared" si="25"/>
        <v>5.2164999999999999</v>
      </c>
      <c r="AD42" s="22">
        <f t="shared" si="25"/>
        <v>4.4263000000000012</v>
      </c>
      <c r="AE42" s="22">
        <f t="shared" si="25"/>
        <v>4.9926999999999992</v>
      </c>
      <c r="AF42" s="22">
        <f t="shared" si="25"/>
        <v>5.2638999999999996</v>
      </c>
      <c r="AG42" s="22">
        <f t="shared" si="25"/>
        <v>5.4743999999999993</v>
      </c>
      <c r="AH42" s="22">
        <f t="shared" si="25"/>
        <v>4.9577999999999989</v>
      </c>
      <c r="AI42" s="22">
        <f t="shared" ref="AI42:AZ42" si="26">AI16-AI29</f>
        <v>5.6479999999999997</v>
      </c>
      <c r="AJ42" s="22">
        <f t="shared" si="26"/>
        <v>6.0462999999999987</v>
      </c>
      <c r="AK42" s="22">
        <f t="shared" si="26"/>
        <v>5.4118999999999993</v>
      </c>
      <c r="AL42" s="22">
        <f t="shared" si="26"/>
        <v>5.7810999999999986</v>
      </c>
      <c r="AM42" s="22">
        <f t="shared" si="26"/>
        <v>6.6545999999999985</v>
      </c>
      <c r="AN42" s="22">
        <f t="shared" si="26"/>
        <v>6.2687999999999988</v>
      </c>
      <c r="AO42" s="22">
        <f t="shared" si="26"/>
        <v>6.4233000000000011</v>
      </c>
      <c r="AP42" s="22">
        <f t="shared" si="26"/>
        <v>7.0307999999999993</v>
      </c>
      <c r="AQ42" s="22">
        <f t="shared" si="26"/>
        <v>6.4383000000000017</v>
      </c>
      <c r="AR42" s="22">
        <f t="shared" si="26"/>
        <v>7.1021000000000001</v>
      </c>
      <c r="AS42" s="22">
        <f t="shared" si="26"/>
        <v>7.2398999999999987</v>
      </c>
      <c r="AT42" s="22">
        <f t="shared" si="26"/>
        <v>7.6688000000000009</v>
      </c>
      <c r="AU42" s="22">
        <f t="shared" si="26"/>
        <v>7.3806000000000012</v>
      </c>
      <c r="AV42" s="22">
        <f t="shared" si="26"/>
        <v>7.0459999999999994</v>
      </c>
      <c r="AW42" s="22">
        <f t="shared" si="26"/>
        <v>7.7212999999999994</v>
      </c>
      <c r="AX42" s="22">
        <f t="shared" si="26"/>
        <v>7.4773999999999994</v>
      </c>
      <c r="AY42" s="22">
        <f t="shared" si="26"/>
        <v>8.0285000000000011</v>
      </c>
      <c r="AZ42" s="22">
        <f t="shared" si="26"/>
        <v>8.4390999999999998</v>
      </c>
      <c r="BA42" s="45" t="s">
        <v>17</v>
      </c>
      <c r="BB42" s="23">
        <f t="shared" ref="BB42:BB52" si="27">SLOPE(C42:AZ42,C$54:AZ$54)</f>
        <v>0.16814390876350538</v>
      </c>
      <c r="BC42" s="22">
        <f t="shared" ref="BC42:BC52" si="28">BB42-BB$42</f>
        <v>0</v>
      </c>
    </row>
    <row r="43" spans="1:59" s="22" customFormat="1" ht="18" customHeight="1" x14ac:dyDescent="0.15">
      <c r="A43" s="45" t="s">
        <v>2</v>
      </c>
      <c r="C43" s="22">
        <f t="shared" ref="C43:AH43" si="29">C17-C30</f>
        <v>0</v>
      </c>
      <c r="D43" s="22">
        <f t="shared" si="29"/>
        <v>0.31739999999999924</v>
      </c>
      <c r="E43" s="22">
        <f t="shared" si="29"/>
        <v>0.44359999999999999</v>
      </c>
      <c r="F43" s="22">
        <f t="shared" si="29"/>
        <v>6.0700000000000642E-2</v>
      </c>
      <c r="G43" s="22">
        <f t="shared" si="29"/>
        <v>0.8644999999999996</v>
      </c>
      <c r="H43" s="22">
        <f t="shared" si="29"/>
        <v>0.59560000000000102</v>
      </c>
      <c r="I43" s="22">
        <f t="shared" si="29"/>
        <v>1.2449000000000012</v>
      </c>
      <c r="J43" s="22">
        <f t="shared" si="29"/>
        <v>1.2133000000000003</v>
      </c>
      <c r="K43" s="22">
        <f t="shared" si="29"/>
        <v>1.1757999999999988</v>
      </c>
      <c r="L43" s="22">
        <f t="shared" si="29"/>
        <v>2.1404999999999994</v>
      </c>
      <c r="M43" s="22">
        <f t="shared" si="29"/>
        <v>1.6229000000000013</v>
      </c>
      <c r="N43" s="22">
        <f t="shared" si="29"/>
        <v>2.1264000000000003</v>
      </c>
      <c r="O43" s="22">
        <f t="shared" si="29"/>
        <v>2.1963000000000008</v>
      </c>
      <c r="P43" s="22">
        <f t="shared" si="29"/>
        <v>1.8362000000000016</v>
      </c>
      <c r="Q43" s="22">
        <f t="shared" si="29"/>
        <v>1.9872000000000014</v>
      </c>
      <c r="R43" s="22">
        <f t="shared" si="29"/>
        <v>2.900500000000001</v>
      </c>
      <c r="S43" s="22">
        <f t="shared" si="29"/>
        <v>2.5896000000000008</v>
      </c>
      <c r="T43" s="22">
        <f t="shared" si="29"/>
        <v>2.7422000000000004</v>
      </c>
      <c r="U43" s="22">
        <f t="shared" si="29"/>
        <v>3.1873000000000005</v>
      </c>
      <c r="V43" s="22">
        <f t="shared" si="29"/>
        <v>2.9379999999999988</v>
      </c>
      <c r="W43" s="22">
        <f t="shared" si="29"/>
        <v>3.1840000000000011</v>
      </c>
      <c r="X43" s="22">
        <f t="shared" si="29"/>
        <v>3.4274000000000022</v>
      </c>
      <c r="Y43" s="22">
        <f t="shared" si="29"/>
        <v>3.8126999999999995</v>
      </c>
      <c r="Z43" s="22">
        <f t="shared" si="29"/>
        <v>4.1742999999999988</v>
      </c>
      <c r="AA43" s="22">
        <f t="shared" si="29"/>
        <v>4.0959000000000003</v>
      </c>
      <c r="AB43" s="22">
        <f t="shared" si="29"/>
        <v>4.5013000000000005</v>
      </c>
      <c r="AC43" s="22">
        <f t="shared" si="29"/>
        <v>4.5121000000000002</v>
      </c>
      <c r="AD43" s="22">
        <f t="shared" si="29"/>
        <v>5.5427</v>
      </c>
      <c r="AE43" s="22">
        <f t="shared" si="29"/>
        <v>5.2861000000000011</v>
      </c>
      <c r="AF43" s="22">
        <f t="shared" si="29"/>
        <v>5.4869000000000021</v>
      </c>
      <c r="AG43" s="22">
        <f t="shared" si="29"/>
        <v>4.5942000000000007</v>
      </c>
      <c r="AH43" s="22">
        <f t="shared" si="29"/>
        <v>5.3272000000000013</v>
      </c>
      <c r="AI43" s="22">
        <f t="shared" ref="AI43:AZ43" si="30">AI17-AI30</f>
        <v>6.257200000000001</v>
      </c>
      <c r="AJ43" s="22">
        <f t="shared" si="30"/>
        <v>5.9559999999999995</v>
      </c>
      <c r="AK43" s="22">
        <f t="shared" si="30"/>
        <v>6.5942000000000007</v>
      </c>
      <c r="AL43" s="22">
        <f t="shared" si="30"/>
        <v>6.1828000000000003</v>
      </c>
      <c r="AM43" s="22">
        <f t="shared" si="30"/>
        <v>6.4940999999999995</v>
      </c>
      <c r="AN43" s="22">
        <f t="shared" si="30"/>
        <v>6.9479000000000006</v>
      </c>
      <c r="AO43" s="22">
        <f t="shared" si="30"/>
        <v>7.4817999999999998</v>
      </c>
      <c r="AP43" s="22">
        <f t="shared" si="30"/>
        <v>7.5522999999999989</v>
      </c>
      <c r="AQ43" s="22">
        <f t="shared" si="30"/>
        <v>7.8229000000000006</v>
      </c>
      <c r="AR43" s="22">
        <f t="shared" si="30"/>
        <v>7.8294999999999995</v>
      </c>
      <c r="AS43" s="22">
        <f t="shared" si="30"/>
        <v>7.3278999999999996</v>
      </c>
      <c r="AT43" s="22">
        <f t="shared" si="30"/>
        <v>8.2480000000000011</v>
      </c>
      <c r="AU43" s="22">
        <f t="shared" si="30"/>
        <v>7.7257999999999996</v>
      </c>
      <c r="AV43" s="22">
        <f t="shared" si="30"/>
        <v>8.7867999999999995</v>
      </c>
      <c r="AW43" s="22">
        <f t="shared" si="30"/>
        <v>8.4191000000000003</v>
      </c>
      <c r="AX43" s="22">
        <f t="shared" si="30"/>
        <v>9.4117999999999995</v>
      </c>
      <c r="AY43" s="22">
        <f t="shared" si="30"/>
        <v>9.6676000000000002</v>
      </c>
      <c r="AZ43" s="22">
        <f t="shared" si="30"/>
        <v>8.6435999999999993</v>
      </c>
      <c r="BA43" s="45" t="s">
        <v>2</v>
      </c>
      <c r="BB43" s="23">
        <f t="shared" si="27"/>
        <v>0.19199398799519807</v>
      </c>
      <c r="BC43" s="22">
        <f t="shared" si="28"/>
        <v>2.3850079231692689E-2</v>
      </c>
      <c r="BD43" s="22">
        <f>AVERAGE(BC43:BC44)</f>
        <v>2.3929567827130904E-2</v>
      </c>
      <c r="BE43" s="22">
        <f>STDEV(BC43:BC44)</f>
        <v>1.1241384972271204E-4</v>
      </c>
    </row>
    <row r="44" spans="1:59" s="22" customFormat="1" ht="18" customHeight="1" x14ac:dyDescent="0.15">
      <c r="A44" s="45" t="s">
        <v>2</v>
      </c>
      <c r="C44" s="22">
        <f t="shared" ref="C44:AH44" si="31">C18-C31</f>
        <v>0</v>
      </c>
      <c r="D44" s="22">
        <f t="shared" si="31"/>
        <v>-3.3500000000000085E-2</v>
      </c>
      <c r="E44" s="22">
        <f t="shared" si="31"/>
        <v>0.41190000000000282</v>
      </c>
      <c r="F44" s="22">
        <f t="shared" si="31"/>
        <v>0.94999999999999929</v>
      </c>
      <c r="G44" s="22">
        <f t="shared" si="31"/>
        <v>0.83780000000000143</v>
      </c>
      <c r="H44" s="22">
        <f t="shared" si="31"/>
        <v>1.1336000000000013</v>
      </c>
      <c r="I44" s="22">
        <f t="shared" si="31"/>
        <v>1.1733000000000011</v>
      </c>
      <c r="J44" s="22">
        <f t="shared" si="31"/>
        <v>1.1805000000000021</v>
      </c>
      <c r="K44" s="22">
        <f t="shared" si="31"/>
        <v>1.2703000000000024</v>
      </c>
      <c r="L44" s="22">
        <f t="shared" si="31"/>
        <v>1.8035999999999994</v>
      </c>
      <c r="M44" s="22">
        <f t="shared" si="31"/>
        <v>1.1697000000000024</v>
      </c>
      <c r="N44" s="22">
        <f t="shared" si="31"/>
        <v>1.9139000000000017</v>
      </c>
      <c r="O44" s="22">
        <f t="shared" si="31"/>
        <v>2.4465000000000003</v>
      </c>
      <c r="P44" s="22">
        <f t="shared" si="31"/>
        <v>2.0223000000000013</v>
      </c>
      <c r="Q44" s="22">
        <f t="shared" si="31"/>
        <v>2.0492000000000026</v>
      </c>
      <c r="R44" s="22">
        <f t="shared" si="31"/>
        <v>2.4829000000000008</v>
      </c>
      <c r="S44" s="22">
        <f t="shared" si="31"/>
        <v>2.8871000000000002</v>
      </c>
      <c r="T44" s="22">
        <f t="shared" si="31"/>
        <v>2.6490000000000009</v>
      </c>
      <c r="U44" s="22">
        <f t="shared" si="31"/>
        <v>3.5184999999999995</v>
      </c>
      <c r="V44" s="22">
        <f t="shared" si="31"/>
        <v>3.4478000000000009</v>
      </c>
      <c r="W44" s="22">
        <f t="shared" si="31"/>
        <v>3.8638000000000012</v>
      </c>
      <c r="X44" s="22">
        <f t="shared" si="31"/>
        <v>3.5402000000000022</v>
      </c>
      <c r="Y44" s="22">
        <f t="shared" si="31"/>
        <v>4.027000000000001</v>
      </c>
      <c r="Z44" s="22">
        <f t="shared" si="31"/>
        <v>4.0875000000000021</v>
      </c>
      <c r="AA44" s="22">
        <f t="shared" si="31"/>
        <v>4.6158000000000001</v>
      </c>
      <c r="AB44" s="22">
        <f t="shared" si="31"/>
        <v>4.1317000000000021</v>
      </c>
      <c r="AC44" s="22">
        <f t="shared" si="31"/>
        <v>4.4666999999999994</v>
      </c>
      <c r="AD44" s="22">
        <f t="shared" si="31"/>
        <v>4.6049000000000007</v>
      </c>
      <c r="AE44" s="22">
        <f t="shared" si="31"/>
        <v>4.8034999999999997</v>
      </c>
      <c r="AF44" s="22">
        <f t="shared" si="31"/>
        <v>5.2621000000000002</v>
      </c>
      <c r="AG44" s="22">
        <f t="shared" si="31"/>
        <v>5.3893000000000022</v>
      </c>
      <c r="AH44" s="22">
        <f t="shared" si="31"/>
        <v>6.0620000000000012</v>
      </c>
      <c r="AI44" s="22">
        <f t="shared" ref="AI44:AZ44" si="32">AI18-AI31</f>
        <v>6.3193000000000019</v>
      </c>
      <c r="AJ44" s="22">
        <f t="shared" si="32"/>
        <v>6.1500000000000021</v>
      </c>
      <c r="AK44" s="22">
        <f t="shared" si="32"/>
        <v>7.1305000000000014</v>
      </c>
      <c r="AL44" s="22">
        <f t="shared" si="32"/>
        <v>6.4938000000000002</v>
      </c>
      <c r="AM44" s="22">
        <f t="shared" si="32"/>
        <v>6.789200000000001</v>
      </c>
      <c r="AN44" s="22">
        <f t="shared" si="32"/>
        <v>7.2370000000000019</v>
      </c>
      <c r="AO44" s="22">
        <f t="shared" si="32"/>
        <v>7.8142999999999994</v>
      </c>
      <c r="AP44" s="22">
        <f t="shared" si="32"/>
        <v>7.2205000000000013</v>
      </c>
      <c r="AQ44" s="22">
        <f t="shared" si="32"/>
        <v>7.6684000000000019</v>
      </c>
      <c r="AR44" s="22">
        <f t="shared" si="32"/>
        <v>7.5073000000000008</v>
      </c>
      <c r="AS44" s="22">
        <f t="shared" si="32"/>
        <v>8.1553000000000004</v>
      </c>
      <c r="AT44" s="22">
        <f t="shared" si="32"/>
        <v>7.1567000000000007</v>
      </c>
      <c r="AU44" s="22">
        <f t="shared" si="32"/>
        <v>8.4636999999999993</v>
      </c>
      <c r="AV44" s="22">
        <f t="shared" si="32"/>
        <v>8.4775000000000027</v>
      </c>
      <c r="AW44" s="22">
        <f t="shared" si="32"/>
        <v>8.6717000000000013</v>
      </c>
      <c r="AX44" s="22">
        <f t="shared" si="32"/>
        <v>9.0343000000000018</v>
      </c>
      <c r="AY44" s="22">
        <f t="shared" si="32"/>
        <v>9.4615000000000009</v>
      </c>
      <c r="AZ44" s="22">
        <f t="shared" si="32"/>
        <v>9.1286000000000023</v>
      </c>
      <c r="BA44" s="45" t="s">
        <v>2</v>
      </c>
      <c r="BB44" s="23">
        <f t="shared" si="27"/>
        <v>0.1921529651860745</v>
      </c>
      <c r="BC44" s="22">
        <f t="shared" si="28"/>
        <v>2.4009056422569119E-2</v>
      </c>
    </row>
    <row r="45" spans="1:59" s="22" customFormat="1" ht="18" customHeight="1" x14ac:dyDescent="0.15">
      <c r="A45" s="45" t="s">
        <v>5</v>
      </c>
      <c r="C45" s="22">
        <f t="shared" ref="C45:AH45" si="33">C19-C32</f>
        <v>0</v>
      </c>
      <c r="D45" s="22">
        <f t="shared" si="33"/>
        <v>1.0330000000000013</v>
      </c>
      <c r="E45" s="22">
        <f t="shared" si="33"/>
        <v>2.9349000000000061</v>
      </c>
      <c r="F45" s="22">
        <f t="shared" si="33"/>
        <v>4.5624000000000038</v>
      </c>
      <c r="G45" s="22">
        <f t="shared" si="33"/>
        <v>6.2674000000000021</v>
      </c>
      <c r="H45" s="22">
        <f t="shared" si="33"/>
        <v>8.4304000000000059</v>
      </c>
      <c r="I45" s="22">
        <f t="shared" si="33"/>
        <v>9.9136000000000024</v>
      </c>
      <c r="J45" s="22">
        <f t="shared" si="33"/>
        <v>12.007900000000006</v>
      </c>
      <c r="K45" s="22">
        <f t="shared" si="33"/>
        <v>13.500600000000006</v>
      </c>
      <c r="L45" s="22">
        <f t="shared" si="33"/>
        <v>14.780500000000004</v>
      </c>
      <c r="M45" s="22">
        <f t="shared" si="33"/>
        <v>16.188700000000004</v>
      </c>
      <c r="N45" s="22">
        <f t="shared" si="33"/>
        <v>19.266500000000001</v>
      </c>
      <c r="O45" s="22">
        <f t="shared" si="33"/>
        <v>20.716200000000001</v>
      </c>
      <c r="P45" s="22">
        <f t="shared" si="33"/>
        <v>21.605500000000006</v>
      </c>
      <c r="Q45" s="22">
        <f t="shared" si="33"/>
        <v>22.224200000000003</v>
      </c>
      <c r="R45" s="22">
        <f t="shared" si="33"/>
        <v>25.640299999999996</v>
      </c>
      <c r="S45" s="22">
        <f t="shared" si="33"/>
        <v>27.124400000000009</v>
      </c>
      <c r="T45" s="22">
        <f t="shared" si="33"/>
        <v>28.938000000000002</v>
      </c>
      <c r="U45" s="22">
        <f t="shared" si="33"/>
        <v>29.303200000000004</v>
      </c>
      <c r="V45" s="22">
        <f t="shared" si="33"/>
        <v>31.908299999999997</v>
      </c>
      <c r="W45" s="22">
        <f t="shared" si="33"/>
        <v>33.09020000000001</v>
      </c>
      <c r="X45" s="22">
        <f t="shared" si="33"/>
        <v>35.135199999999998</v>
      </c>
      <c r="Y45" s="22">
        <f t="shared" si="33"/>
        <v>36.996400000000008</v>
      </c>
      <c r="Z45" s="22">
        <f t="shared" si="33"/>
        <v>37.58720000000001</v>
      </c>
      <c r="AA45" s="22">
        <f t="shared" si="33"/>
        <v>40.103200000000001</v>
      </c>
      <c r="AB45" s="22">
        <f t="shared" si="33"/>
        <v>42.04140000000001</v>
      </c>
      <c r="AC45" s="22">
        <f t="shared" si="33"/>
        <v>43.596500000000006</v>
      </c>
      <c r="AD45" s="22">
        <f t="shared" si="33"/>
        <v>45.46390000000001</v>
      </c>
      <c r="AE45" s="22">
        <f t="shared" si="33"/>
        <v>46.022900000000007</v>
      </c>
      <c r="AF45" s="22">
        <f t="shared" si="33"/>
        <v>48.1755</v>
      </c>
      <c r="AG45" s="22">
        <f t="shared" si="33"/>
        <v>49.988100000000003</v>
      </c>
      <c r="AH45" s="22">
        <f t="shared" si="33"/>
        <v>51.382300000000001</v>
      </c>
      <c r="AI45" s="22">
        <f t="shared" ref="AI45:AZ45" si="34">AI19-AI32</f>
        <v>51.766000000000005</v>
      </c>
      <c r="AJ45" s="22">
        <f t="shared" si="34"/>
        <v>54.727100000000007</v>
      </c>
      <c r="AK45" s="22">
        <f t="shared" si="34"/>
        <v>55.537500000000009</v>
      </c>
      <c r="AL45" s="22">
        <f t="shared" si="34"/>
        <v>57.838200000000001</v>
      </c>
      <c r="AM45" s="22">
        <f t="shared" si="34"/>
        <v>58.948900000000009</v>
      </c>
      <c r="AN45" s="22">
        <f t="shared" si="34"/>
        <v>60.202600000000004</v>
      </c>
      <c r="AO45" s="22">
        <f t="shared" si="34"/>
        <v>62.502300000000005</v>
      </c>
      <c r="AP45" s="22">
        <f t="shared" si="34"/>
        <v>63.015299999999996</v>
      </c>
      <c r="AQ45" s="22">
        <f t="shared" si="34"/>
        <v>65.382000000000005</v>
      </c>
      <c r="AR45" s="22">
        <f t="shared" si="34"/>
        <v>67.772199999999998</v>
      </c>
      <c r="AS45" s="22">
        <f t="shared" si="34"/>
        <v>69.376900000000006</v>
      </c>
      <c r="AT45" s="22">
        <f t="shared" si="34"/>
        <v>71.524100000000004</v>
      </c>
      <c r="AU45" s="22">
        <f t="shared" si="34"/>
        <v>71.971199999999996</v>
      </c>
      <c r="AV45" s="22">
        <f t="shared" si="34"/>
        <v>73.596299999999999</v>
      </c>
      <c r="AW45" s="22">
        <f t="shared" si="34"/>
        <v>75.399100000000004</v>
      </c>
      <c r="AX45" s="22">
        <f t="shared" si="34"/>
        <v>77.22890000000001</v>
      </c>
      <c r="AY45" s="22">
        <f t="shared" si="34"/>
        <v>77.4773</v>
      </c>
      <c r="AZ45" s="22">
        <f t="shared" si="34"/>
        <v>80.078699999999998</v>
      </c>
      <c r="BA45" s="47" t="s">
        <v>5</v>
      </c>
      <c r="BB45" s="23">
        <f t="shared" si="27"/>
        <v>1.6350938583433379</v>
      </c>
      <c r="BC45" s="22">
        <f t="shared" si="28"/>
        <v>1.4669499495798326</v>
      </c>
      <c r="BD45" s="30">
        <f>AVERAGE(BC45:BC46)</f>
        <v>1.4534979183673473</v>
      </c>
      <c r="BE45" s="30">
        <f>STDEV(BC45:BC46)</f>
        <v>1.9024044982162876E-2</v>
      </c>
      <c r="BF45" s="49">
        <f>BE45/BD45</f>
        <v>1.308845698487947E-2</v>
      </c>
      <c r="BG45" s="47">
        <f>BC45/$BD$45*100</f>
        <v>100.92549366892767</v>
      </c>
    </row>
    <row r="46" spans="1:59" s="22" customFormat="1" ht="18" customHeight="1" x14ac:dyDescent="0.15">
      <c r="A46" s="45" t="s">
        <v>5</v>
      </c>
      <c r="C46" s="22">
        <f t="shared" ref="C46:AH46" si="35">C20-C33</f>
        <v>0</v>
      </c>
      <c r="D46" s="22">
        <f t="shared" si="35"/>
        <v>1.9697999999999993</v>
      </c>
      <c r="E46" s="22">
        <f t="shared" si="35"/>
        <v>3.8911000000000016</v>
      </c>
      <c r="F46" s="22">
        <f t="shared" si="35"/>
        <v>4.6788999999999987</v>
      </c>
      <c r="G46" s="22">
        <f t="shared" si="35"/>
        <v>6.6445000000000007</v>
      </c>
      <c r="H46" s="22">
        <f t="shared" si="35"/>
        <v>9.1490000000000009</v>
      </c>
      <c r="I46" s="22">
        <f t="shared" si="35"/>
        <v>9.6426999999999978</v>
      </c>
      <c r="J46" s="22">
        <f t="shared" si="35"/>
        <v>12.327500000000001</v>
      </c>
      <c r="K46" s="22">
        <f t="shared" si="35"/>
        <v>13.781399999999998</v>
      </c>
      <c r="L46" s="22">
        <f t="shared" si="35"/>
        <v>14.947499999999998</v>
      </c>
      <c r="M46" s="22">
        <f t="shared" si="35"/>
        <v>16.907199999999996</v>
      </c>
      <c r="N46" s="22">
        <f t="shared" si="35"/>
        <v>18.918599999999998</v>
      </c>
      <c r="O46" s="22">
        <f t="shared" si="35"/>
        <v>19.981099999999998</v>
      </c>
      <c r="P46" s="22">
        <f t="shared" si="35"/>
        <v>22.097299999999997</v>
      </c>
      <c r="Q46" s="22">
        <f t="shared" si="35"/>
        <v>24.205399999999997</v>
      </c>
      <c r="R46" s="22">
        <f t="shared" si="35"/>
        <v>25.531500000000001</v>
      </c>
      <c r="S46" s="22">
        <f t="shared" si="35"/>
        <v>27.438300000000005</v>
      </c>
      <c r="T46" s="22">
        <f t="shared" si="35"/>
        <v>29.257399999999997</v>
      </c>
      <c r="U46" s="22">
        <f t="shared" si="35"/>
        <v>30.1753</v>
      </c>
      <c r="V46" s="22">
        <f t="shared" si="35"/>
        <v>32.2849</v>
      </c>
      <c r="W46" s="22">
        <f t="shared" si="35"/>
        <v>34.068000000000005</v>
      </c>
      <c r="X46" s="22">
        <f t="shared" si="35"/>
        <v>35.547999999999995</v>
      </c>
      <c r="Y46" s="22">
        <f t="shared" si="35"/>
        <v>36.901699999999998</v>
      </c>
      <c r="Z46" s="22">
        <f t="shared" si="35"/>
        <v>38.586800000000004</v>
      </c>
      <c r="AA46" s="22">
        <f t="shared" si="35"/>
        <v>40.681800000000003</v>
      </c>
      <c r="AB46" s="22">
        <f t="shared" si="35"/>
        <v>41.214899999999993</v>
      </c>
      <c r="AC46" s="22">
        <f t="shared" si="35"/>
        <v>42.991300000000003</v>
      </c>
      <c r="AD46" s="22">
        <f t="shared" si="35"/>
        <v>45.225100000000005</v>
      </c>
      <c r="AE46" s="22">
        <f t="shared" si="35"/>
        <v>45.706300000000006</v>
      </c>
      <c r="AF46" s="22">
        <f t="shared" si="35"/>
        <v>47.769699999999993</v>
      </c>
      <c r="AG46" s="22">
        <f t="shared" si="35"/>
        <v>49.082000000000001</v>
      </c>
      <c r="AH46" s="22">
        <f t="shared" si="35"/>
        <v>50.811399999999999</v>
      </c>
      <c r="AI46" s="22">
        <f t="shared" ref="AI46:AZ46" si="36">AI20-AI33</f>
        <v>51.888500000000001</v>
      </c>
      <c r="AJ46" s="22">
        <f t="shared" si="36"/>
        <v>54.334499999999998</v>
      </c>
      <c r="AK46" s="22">
        <f t="shared" si="36"/>
        <v>56.374100000000006</v>
      </c>
      <c r="AL46" s="22">
        <f t="shared" si="36"/>
        <v>57.414999999999999</v>
      </c>
      <c r="AM46" s="22">
        <f t="shared" si="36"/>
        <v>58.417499999999997</v>
      </c>
      <c r="AN46" s="22">
        <f t="shared" si="36"/>
        <v>59.551600000000001</v>
      </c>
      <c r="AO46" s="22">
        <f t="shared" si="36"/>
        <v>63.472299999999997</v>
      </c>
      <c r="AP46" s="22">
        <f t="shared" si="36"/>
        <v>64.541599999999988</v>
      </c>
      <c r="AQ46" s="22">
        <f t="shared" si="36"/>
        <v>67.439400000000006</v>
      </c>
      <c r="AR46" s="22">
        <f t="shared" si="36"/>
        <v>68.053699999999992</v>
      </c>
      <c r="AS46" s="22">
        <f t="shared" si="36"/>
        <v>68.937099999999987</v>
      </c>
      <c r="AT46" s="22">
        <f t="shared" si="36"/>
        <v>70.643399999999986</v>
      </c>
      <c r="AU46" s="22">
        <f t="shared" si="36"/>
        <v>71.617799999999988</v>
      </c>
      <c r="AV46" s="22">
        <f t="shared" si="36"/>
        <v>72.764600000000002</v>
      </c>
      <c r="AW46" s="22">
        <f t="shared" si="36"/>
        <v>74.411699999999996</v>
      </c>
      <c r="AX46" s="22">
        <f t="shared" si="36"/>
        <v>75.290999999999997</v>
      </c>
      <c r="AY46" s="22">
        <f t="shared" si="36"/>
        <v>76.653099999999995</v>
      </c>
      <c r="AZ46" s="22">
        <f t="shared" si="36"/>
        <v>77.004400000000004</v>
      </c>
      <c r="BA46" s="47" t="s">
        <v>5</v>
      </c>
      <c r="BB46" s="23">
        <f t="shared" si="27"/>
        <v>1.6081897959183675</v>
      </c>
      <c r="BC46" s="22">
        <f t="shared" si="28"/>
        <v>1.440045887154862</v>
      </c>
      <c r="BD46" s="30"/>
      <c r="BE46" s="30"/>
      <c r="BF46" s="49"/>
      <c r="BG46" s="47">
        <f>BC46/$BD$45*100</f>
        <v>99.074506331072328</v>
      </c>
    </row>
    <row r="47" spans="1:59" s="22" customFormat="1" ht="18" customHeight="1" x14ac:dyDescent="0.15">
      <c r="A47" s="45" t="s">
        <v>8</v>
      </c>
      <c r="C47" s="22">
        <f t="shared" ref="C47:AH47" si="37">C21-C34</f>
        <v>0</v>
      </c>
      <c r="D47" s="22">
        <f t="shared" si="37"/>
        <v>-9.0699999999998226E-2</v>
      </c>
      <c r="E47" s="22">
        <f t="shared" si="37"/>
        <v>0.16360000000000241</v>
      </c>
      <c r="F47" s="22">
        <f t="shared" si="37"/>
        <v>0.41140000000000043</v>
      </c>
      <c r="G47" s="22">
        <f t="shared" si="37"/>
        <v>0.77439999999999998</v>
      </c>
      <c r="H47" s="22">
        <f t="shared" si="37"/>
        <v>0.64780000000000015</v>
      </c>
      <c r="I47" s="22">
        <f t="shared" si="37"/>
        <v>0.49860000000000326</v>
      </c>
      <c r="J47" s="22">
        <f t="shared" si="37"/>
        <v>1.4878</v>
      </c>
      <c r="K47" s="22">
        <f t="shared" si="37"/>
        <v>0.99540000000000006</v>
      </c>
      <c r="L47" s="22">
        <f t="shared" si="37"/>
        <v>1.6294000000000004</v>
      </c>
      <c r="M47" s="22">
        <f t="shared" si="37"/>
        <v>1.6891000000000034</v>
      </c>
      <c r="N47" s="22">
        <f t="shared" si="37"/>
        <v>1.5015000000000001</v>
      </c>
      <c r="O47" s="22">
        <f t="shared" si="37"/>
        <v>1.8203000000000031</v>
      </c>
      <c r="P47" s="22">
        <f t="shared" si="37"/>
        <v>2.4751000000000012</v>
      </c>
      <c r="Q47" s="22">
        <f t="shared" si="37"/>
        <v>3.0986000000000011</v>
      </c>
      <c r="R47" s="22">
        <f t="shared" si="37"/>
        <v>2.7997000000000014</v>
      </c>
      <c r="S47" s="22">
        <f t="shared" si="37"/>
        <v>2.7307000000000023</v>
      </c>
      <c r="T47" s="22">
        <f t="shared" si="37"/>
        <v>3.0640000000000001</v>
      </c>
      <c r="U47" s="22">
        <f t="shared" si="37"/>
        <v>3.3217000000000034</v>
      </c>
      <c r="V47" s="22">
        <f t="shared" si="37"/>
        <v>3.2187000000000019</v>
      </c>
      <c r="W47" s="22">
        <f t="shared" si="37"/>
        <v>3.3770000000000024</v>
      </c>
      <c r="X47" s="22">
        <f t="shared" si="37"/>
        <v>3.0158000000000023</v>
      </c>
      <c r="Y47" s="22">
        <f t="shared" si="37"/>
        <v>3.6856000000000009</v>
      </c>
      <c r="Z47" s="22">
        <f t="shared" si="37"/>
        <v>3.5665000000000013</v>
      </c>
      <c r="AA47" s="22">
        <f t="shared" si="37"/>
        <v>3.9478000000000009</v>
      </c>
      <c r="AB47" s="22">
        <f t="shared" si="37"/>
        <v>4.2447000000000017</v>
      </c>
      <c r="AC47" s="22">
        <f t="shared" si="37"/>
        <v>4.6698000000000022</v>
      </c>
      <c r="AD47" s="22">
        <f t="shared" si="37"/>
        <v>4.333400000000001</v>
      </c>
      <c r="AE47" s="22">
        <f t="shared" si="37"/>
        <v>3.8446000000000033</v>
      </c>
      <c r="AF47" s="22">
        <f t="shared" si="37"/>
        <v>4.8925000000000018</v>
      </c>
      <c r="AG47" s="22">
        <f t="shared" si="37"/>
        <v>5.1128</v>
      </c>
      <c r="AH47" s="22">
        <f t="shared" si="37"/>
        <v>4.9531000000000027</v>
      </c>
      <c r="AI47" s="22">
        <f t="shared" ref="AI47:AZ47" si="38">AI21-AI34</f>
        <v>5.3182000000000009</v>
      </c>
      <c r="AJ47" s="22">
        <f t="shared" si="38"/>
        <v>6.1384000000000007</v>
      </c>
      <c r="AK47" s="22">
        <f t="shared" si="38"/>
        <v>5.6472000000000016</v>
      </c>
      <c r="AL47" s="22">
        <f t="shared" si="38"/>
        <v>5.5844000000000023</v>
      </c>
      <c r="AM47" s="22">
        <f t="shared" si="38"/>
        <v>5.897000000000002</v>
      </c>
      <c r="AN47" s="22">
        <f t="shared" si="38"/>
        <v>6.4154000000000018</v>
      </c>
      <c r="AO47" s="22">
        <f t="shared" si="38"/>
        <v>6.8214000000000006</v>
      </c>
      <c r="AP47" s="22">
        <f t="shared" si="38"/>
        <v>7.5249000000000024</v>
      </c>
      <c r="AQ47" s="22">
        <f t="shared" si="38"/>
        <v>7.3024000000000022</v>
      </c>
      <c r="AR47" s="22">
        <f t="shared" si="38"/>
        <v>7.5714000000000006</v>
      </c>
      <c r="AS47" s="22">
        <f t="shared" si="38"/>
        <v>7.5118000000000009</v>
      </c>
      <c r="AT47" s="22">
        <f t="shared" si="38"/>
        <v>7.2015000000000029</v>
      </c>
      <c r="AU47" s="22">
        <f t="shared" si="38"/>
        <v>8.0739000000000019</v>
      </c>
      <c r="AV47" s="22">
        <f t="shared" si="38"/>
        <v>7.9334000000000024</v>
      </c>
      <c r="AW47" s="22">
        <f t="shared" si="38"/>
        <v>7.9077000000000019</v>
      </c>
      <c r="AX47" s="22">
        <f t="shared" si="38"/>
        <v>7.8080000000000034</v>
      </c>
      <c r="AY47" s="22">
        <f t="shared" si="38"/>
        <v>8.0242000000000004</v>
      </c>
      <c r="AZ47" s="22">
        <f t="shared" si="38"/>
        <v>8.9377000000000031</v>
      </c>
      <c r="BA47" s="47" t="s">
        <v>8</v>
      </c>
      <c r="BB47" s="23">
        <f t="shared" si="27"/>
        <v>0.17735302761104446</v>
      </c>
      <c r="BC47" s="22">
        <f t="shared" si="28"/>
        <v>9.2091188475390828E-3</v>
      </c>
      <c r="BD47" s="30">
        <f>AVERAGE(BC47:BC48)</f>
        <v>6.5658319327731723E-3</v>
      </c>
      <c r="BE47" s="30">
        <f>STDEV(BC47:BC48)</f>
        <v>3.7381722041052862E-3</v>
      </c>
      <c r="BF47" s="49">
        <f>BE47/BD45</f>
        <v>2.5718455849625273E-3</v>
      </c>
      <c r="BG47" s="47">
        <f>BC47/$BD$45*100</f>
        <v>0.63358321543957186</v>
      </c>
    </row>
    <row r="48" spans="1:59" s="22" customFormat="1" ht="18" customHeight="1" x14ac:dyDescent="0.15">
      <c r="A48" s="45" t="s">
        <v>8</v>
      </c>
      <c r="C48" s="22">
        <f t="shared" ref="C48:AH48" si="39">C22-C35</f>
        <v>0</v>
      </c>
      <c r="D48" s="22">
        <f t="shared" si="39"/>
        <v>-0.25319999999999965</v>
      </c>
      <c r="E48" s="22">
        <f t="shared" si="39"/>
        <v>-0.14369999999999905</v>
      </c>
      <c r="F48" s="22">
        <f t="shared" si="39"/>
        <v>-0.29249999999999687</v>
      </c>
      <c r="G48" s="22">
        <f t="shared" si="39"/>
        <v>0.62530000000000285</v>
      </c>
      <c r="H48" s="22">
        <f t="shared" si="39"/>
        <v>0.53370000000000317</v>
      </c>
      <c r="I48" s="22">
        <f t="shared" si="39"/>
        <v>0.87780000000000058</v>
      </c>
      <c r="J48" s="22">
        <f t="shared" si="39"/>
        <v>0.81800000000000139</v>
      </c>
      <c r="K48" s="22">
        <f t="shared" si="39"/>
        <v>1.0381</v>
      </c>
      <c r="L48" s="22">
        <f t="shared" si="39"/>
        <v>0.85510000000000019</v>
      </c>
      <c r="M48" s="22">
        <f t="shared" si="39"/>
        <v>2.0928000000000004</v>
      </c>
      <c r="N48" s="22">
        <f t="shared" si="39"/>
        <v>1.572300000000002</v>
      </c>
      <c r="O48" s="22">
        <f t="shared" si="39"/>
        <v>1.3606000000000016</v>
      </c>
      <c r="P48" s="22">
        <f t="shared" si="39"/>
        <v>1.7138000000000027</v>
      </c>
      <c r="Q48" s="22">
        <f t="shared" si="39"/>
        <v>1.9780000000000015</v>
      </c>
      <c r="R48" s="22">
        <f t="shared" si="39"/>
        <v>2.0925000000000011</v>
      </c>
      <c r="S48" s="22">
        <f t="shared" si="39"/>
        <v>2.2639000000000031</v>
      </c>
      <c r="T48" s="22">
        <f t="shared" si="39"/>
        <v>2.9038000000000004</v>
      </c>
      <c r="U48" s="22">
        <f t="shared" si="39"/>
        <v>2.8962000000000003</v>
      </c>
      <c r="V48" s="22">
        <f t="shared" si="39"/>
        <v>2.781600000000001</v>
      </c>
      <c r="W48" s="22">
        <f t="shared" si="39"/>
        <v>3.1463000000000001</v>
      </c>
      <c r="X48" s="22">
        <f t="shared" si="39"/>
        <v>3.5567000000000029</v>
      </c>
      <c r="Y48" s="22">
        <f t="shared" si="39"/>
        <v>3.3277000000000001</v>
      </c>
      <c r="Z48" s="22">
        <f t="shared" si="39"/>
        <v>3.9073000000000029</v>
      </c>
      <c r="AA48" s="22">
        <f t="shared" si="39"/>
        <v>4.3300000000000018</v>
      </c>
      <c r="AB48" s="22">
        <f t="shared" si="39"/>
        <v>4.1215000000000011</v>
      </c>
      <c r="AC48" s="22">
        <f t="shared" si="39"/>
        <v>3.8720000000000034</v>
      </c>
      <c r="AD48" s="22">
        <f t="shared" si="39"/>
        <v>4.6098000000000035</v>
      </c>
      <c r="AE48" s="22">
        <f t="shared" si="39"/>
        <v>4.4990000000000023</v>
      </c>
      <c r="AF48" s="22">
        <f t="shared" si="39"/>
        <v>4.8721000000000032</v>
      </c>
      <c r="AG48" s="22">
        <f t="shared" si="39"/>
        <v>4.9334000000000024</v>
      </c>
      <c r="AH48" s="22">
        <f t="shared" si="39"/>
        <v>5.2534000000000027</v>
      </c>
      <c r="AI48" s="22">
        <f t="shared" ref="AI48:AZ48" si="40">AI22-AI35</f>
        <v>4.7443000000000026</v>
      </c>
      <c r="AJ48" s="22">
        <f t="shared" si="40"/>
        <v>5.2399000000000022</v>
      </c>
      <c r="AK48" s="22">
        <f t="shared" si="40"/>
        <v>5.9757000000000033</v>
      </c>
      <c r="AL48" s="22">
        <f t="shared" si="40"/>
        <v>6.0251000000000019</v>
      </c>
      <c r="AM48" s="22">
        <f t="shared" si="40"/>
        <v>6.0835000000000008</v>
      </c>
      <c r="AN48" s="22">
        <f t="shared" si="40"/>
        <v>6.270500000000002</v>
      </c>
      <c r="AO48" s="22">
        <f t="shared" si="40"/>
        <v>6.1464000000000034</v>
      </c>
      <c r="AP48" s="22">
        <f t="shared" si="40"/>
        <v>6.8786000000000023</v>
      </c>
      <c r="AQ48" s="22">
        <f t="shared" si="40"/>
        <v>6.7596000000000025</v>
      </c>
      <c r="AR48" s="22">
        <f t="shared" si="40"/>
        <v>6.8049000000000035</v>
      </c>
      <c r="AS48" s="22">
        <f t="shared" si="40"/>
        <v>6.6737000000000002</v>
      </c>
      <c r="AT48" s="22">
        <f t="shared" si="40"/>
        <v>6.8157000000000032</v>
      </c>
      <c r="AU48" s="22">
        <f t="shared" si="40"/>
        <v>6.5976000000000035</v>
      </c>
      <c r="AV48" s="22">
        <f t="shared" si="40"/>
        <v>7.1727000000000025</v>
      </c>
      <c r="AW48" s="22">
        <f t="shared" si="40"/>
        <v>7.6681000000000026</v>
      </c>
      <c r="AX48" s="22">
        <f t="shared" si="40"/>
        <v>7.6402000000000001</v>
      </c>
      <c r="AY48" s="22">
        <f t="shared" si="40"/>
        <v>7.7222000000000008</v>
      </c>
      <c r="AZ48" s="22">
        <f t="shared" si="40"/>
        <v>8.3241000000000014</v>
      </c>
      <c r="BA48" s="47" t="s">
        <v>8</v>
      </c>
      <c r="BB48" s="23">
        <f t="shared" si="27"/>
        <v>0.17206645378151264</v>
      </c>
      <c r="BC48" s="22">
        <f t="shared" si="28"/>
        <v>3.9225450180072619E-3</v>
      </c>
      <c r="BG48" s="47">
        <f>BC48/$BD$45*100</f>
        <v>0.26986932478123471</v>
      </c>
    </row>
    <row r="49" spans="1:63" s="22" customFormat="1" ht="18" customHeight="1" x14ac:dyDescent="0.15">
      <c r="A49" s="45" t="s">
        <v>11</v>
      </c>
      <c r="C49" s="22">
        <f t="shared" ref="C49:AH49" si="41">C23-C36</f>
        <v>0</v>
      </c>
      <c r="D49" s="22">
        <f t="shared" si="41"/>
        <v>0.5298000000000016</v>
      </c>
      <c r="E49" s="22">
        <f t="shared" si="41"/>
        <v>0.65570000000000306</v>
      </c>
      <c r="F49" s="22">
        <f t="shared" si="41"/>
        <v>0.39179999999999993</v>
      </c>
      <c r="G49" s="22">
        <f t="shared" si="41"/>
        <v>0.66640000000000299</v>
      </c>
      <c r="H49" s="22">
        <f t="shared" si="41"/>
        <v>0.62720000000000198</v>
      </c>
      <c r="I49" s="22">
        <f t="shared" si="41"/>
        <v>1.0835000000000008</v>
      </c>
      <c r="J49" s="22">
        <f t="shared" si="41"/>
        <v>1.1014000000000017</v>
      </c>
      <c r="K49" s="22">
        <f t="shared" si="41"/>
        <v>1.2147000000000006</v>
      </c>
      <c r="L49" s="22">
        <f t="shared" si="41"/>
        <v>1.1492000000000004</v>
      </c>
      <c r="M49" s="22">
        <f t="shared" si="41"/>
        <v>1.5471000000000004</v>
      </c>
      <c r="N49" s="22">
        <f t="shared" si="41"/>
        <v>2.0545000000000009</v>
      </c>
      <c r="O49" s="22">
        <f t="shared" si="41"/>
        <v>1.6018000000000008</v>
      </c>
      <c r="P49" s="22">
        <f t="shared" si="41"/>
        <v>2.3943000000000012</v>
      </c>
      <c r="Q49" s="22">
        <f t="shared" si="41"/>
        <v>2.7940000000000005</v>
      </c>
      <c r="R49" s="22">
        <f t="shared" si="41"/>
        <v>3.1760000000000019</v>
      </c>
      <c r="S49" s="22">
        <f t="shared" si="41"/>
        <v>2.8910000000000018</v>
      </c>
      <c r="T49" s="22">
        <f t="shared" si="41"/>
        <v>3.1128999999999998</v>
      </c>
      <c r="U49" s="22">
        <f t="shared" si="41"/>
        <v>3.3336000000000006</v>
      </c>
      <c r="V49" s="22">
        <f t="shared" si="41"/>
        <v>2.9902000000000015</v>
      </c>
      <c r="W49" s="22">
        <f t="shared" si="41"/>
        <v>3.7390000000000008</v>
      </c>
      <c r="X49" s="22">
        <f t="shared" si="41"/>
        <v>3.4657000000000018</v>
      </c>
      <c r="Y49" s="22">
        <f t="shared" si="41"/>
        <v>3.982800000000001</v>
      </c>
      <c r="Z49" s="22">
        <f t="shared" si="41"/>
        <v>4.3055000000000021</v>
      </c>
      <c r="AA49" s="22">
        <f t="shared" si="41"/>
        <v>3.9324000000000012</v>
      </c>
      <c r="AB49" s="22">
        <f t="shared" si="41"/>
        <v>4.5953000000000017</v>
      </c>
      <c r="AC49" s="22">
        <f t="shared" si="41"/>
        <v>4.6957000000000022</v>
      </c>
      <c r="AD49" s="22">
        <f t="shared" si="41"/>
        <v>4.4292000000000016</v>
      </c>
      <c r="AE49" s="22">
        <f t="shared" si="41"/>
        <v>5.3637000000000015</v>
      </c>
      <c r="AF49" s="22">
        <f t="shared" si="41"/>
        <v>4.8854000000000006</v>
      </c>
      <c r="AG49" s="22">
        <f t="shared" si="41"/>
        <v>5.4588999999999999</v>
      </c>
      <c r="AH49" s="22">
        <f t="shared" si="41"/>
        <v>5.7931000000000026</v>
      </c>
      <c r="AI49" s="22">
        <f t="shared" ref="AI49:AZ49" si="42">AI23-AI36</f>
        <v>5.3957000000000015</v>
      </c>
      <c r="AJ49" s="22">
        <f t="shared" si="42"/>
        <v>6.1953000000000031</v>
      </c>
      <c r="AK49" s="22">
        <f t="shared" si="42"/>
        <v>5.7668999999999997</v>
      </c>
      <c r="AL49" s="22">
        <f t="shared" si="42"/>
        <v>6.0796000000000028</v>
      </c>
      <c r="AM49" s="22">
        <f t="shared" si="42"/>
        <v>6.6278000000000006</v>
      </c>
      <c r="AN49" s="22">
        <f t="shared" si="42"/>
        <v>6.4729000000000028</v>
      </c>
      <c r="AO49" s="22">
        <f t="shared" si="42"/>
        <v>6.5330000000000013</v>
      </c>
      <c r="AP49" s="22">
        <f t="shared" si="42"/>
        <v>7.1450000000000031</v>
      </c>
      <c r="AQ49" s="22">
        <f t="shared" si="42"/>
        <v>7.7367000000000026</v>
      </c>
      <c r="AR49" s="22">
        <f t="shared" si="42"/>
        <v>7.2640000000000029</v>
      </c>
      <c r="AS49" s="22">
        <f t="shared" si="42"/>
        <v>7.488900000000001</v>
      </c>
      <c r="AT49" s="22">
        <f t="shared" si="42"/>
        <v>7.4062000000000019</v>
      </c>
      <c r="AU49" s="22">
        <f t="shared" si="42"/>
        <v>8.3378000000000014</v>
      </c>
      <c r="AV49" s="22">
        <f t="shared" si="42"/>
        <v>8.0715000000000003</v>
      </c>
      <c r="AW49" s="22">
        <f t="shared" si="42"/>
        <v>8.2962000000000025</v>
      </c>
      <c r="AX49" s="22">
        <f t="shared" si="42"/>
        <v>8.9242000000000026</v>
      </c>
      <c r="AY49" s="22">
        <f t="shared" si="42"/>
        <v>9.0616000000000021</v>
      </c>
      <c r="AZ49" s="22">
        <f t="shared" si="42"/>
        <v>8.9197000000000024</v>
      </c>
      <c r="BA49" s="45" t="s">
        <v>11</v>
      </c>
      <c r="BB49" s="23">
        <f t="shared" si="27"/>
        <v>0.18312319807923172</v>
      </c>
      <c r="BC49" s="22">
        <f t="shared" si="28"/>
        <v>1.4979289315726341E-2</v>
      </c>
      <c r="BD49" s="22">
        <f>AVERAGE(BC49:BC50)</f>
        <v>1.321611764705885E-2</v>
      </c>
      <c r="BE49" s="22">
        <f>STDEV(BC49:BC50)</f>
        <v>2.4935012866215659E-3</v>
      </c>
    </row>
    <row r="50" spans="1:63" s="22" customFormat="1" ht="18" customHeight="1" x14ac:dyDescent="0.15">
      <c r="A50" s="45" t="s">
        <v>11</v>
      </c>
      <c r="C50" s="22">
        <f t="shared" ref="C50:AH50" si="43">C24-C37</f>
        <v>0</v>
      </c>
      <c r="D50" s="22">
        <f t="shared" si="43"/>
        <v>0.1092000000000013</v>
      </c>
      <c r="E50" s="22">
        <f t="shared" si="43"/>
        <v>1.7300000000002314E-2</v>
      </c>
      <c r="F50" s="22">
        <f t="shared" si="43"/>
        <v>0.88510000000000133</v>
      </c>
      <c r="G50" s="22">
        <f t="shared" si="43"/>
        <v>0.76379999999999981</v>
      </c>
      <c r="H50" s="22">
        <f t="shared" si="43"/>
        <v>1.2107000000000028</v>
      </c>
      <c r="I50" s="22">
        <f t="shared" si="43"/>
        <v>1.6295000000000002</v>
      </c>
      <c r="J50" s="22">
        <f t="shared" si="43"/>
        <v>1.7822000000000031</v>
      </c>
      <c r="K50" s="22">
        <f t="shared" si="43"/>
        <v>1.190100000000001</v>
      </c>
      <c r="L50" s="22">
        <f t="shared" si="43"/>
        <v>1.8545000000000016</v>
      </c>
      <c r="M50" s="22">
        <f t="shared" si="43"/>
        <v>1.9432000000000009</v>
      </c>
      <c r="N50" s="22">
        <f t="shared" si="43"/>
        <v>1.9772999999999996</v>
      </c>
      <c r="O50" s="22">
        <f t="shared" si="43"/>
        <v>2.0497000000000014</v>
      </c>
      <c r="P50" s="22">
        <f t="shared" si="43"/>
        <v>2.2910000000000004</v>
      </c>
      <c r="Q50" s="22">
        <f t="shared" si="43"/>
        <v>2.7708000000000013</v>
      </c>
      <c r="R50" s="22">
        <f t="shared" si="43"/>
        <v>3.5866000000000007</v>
      </c>
      <c r="S50" s="22">
        <f t="shared" si="43"/>
        <v>2.8626000000000005</v>
      </c>
      <c r="T50" s="22">
        <f t="shared" si="43"/>
        <v>3.2945000000000029</v>
      </c>
      <c r="U50" s="22">
        <f t="shared" si="43"/>
        <v>3.257200000000001</v>
      </c>
      <c r="V50" s="22">
        <f t="shared" si="43"/>
        <v>3.5198999999999998</v>
      </c>
      <c r="W50" s="22">
        <f t="shared" si="43"/>
        <v>3.9492000000000012</v>
      </c>
      <c r="X50" s="22">
        <f t="shared" si="43"/>
        <v>3.4219000000000008</v>
      </c>
      <c r="Y50" s="22">
        <f t="shared" si="43"/>
        <v>4.0472999999999999</v>
      </c>
      <c r="Z50" s="22">
        <f t="shared" si="43"/>
        <v>3.9393000000000029</v>
      </c>
      <c r="AA50" s="22">
        <f t="shared" si="43"/>
        <v>4.2072000000000003</v>
      </c>
      <c r="AB50" s="22">
        <f t="shared" si="43"/>
        <v>4.4454000000000029</v>
      </c>
      <c r="AC50" s="22">
        <f t="shared" si="43"/>
        <v>4.8841000000000001</v>
      </c>
      <c r="AD50" s="22">
        <f t="shared" si="43"/>
        <v>4.6863000000000028</v>
      </c>
      <c r="AE50" s="22">
        <f t="shared" si="43"/>
        <v>4.8053000000000026</v>
      </c>
      <c r="AF50" s="22">
        <f t="shared" si="43"/>
        <v>5.5009000000000015</v>
      </c>
      <c r="AG50" s="22">
        <f t="shared" si="43"/>
        <v>5.504800000000003</v>
      </c>
      <c r="AH50" s="22">
        <f t="shared" si="43"/>
        <v>6.5544000000000011</v>
      </c>
      <c r="AI50" s="22">
        <f t="shared" ref="AI50:AZ50" si="44">AI24-AI37</f>
        <v>5.8443000000000005</v>
      </c>
      <c r="AJ50" s="22">
        <f t="shared" si="44"/>
        <v>6.5776000000000003</v>
      </c>
      <c r="AK50" s="22">
        <f t="shared" si="44"/>
        <v>6.5380000000000003</v>
      </c>
      <c r="AL50" s="22">
        <f t="shared" si="44"/>
        <v>6.4307000000000016</v>
      </c>
      <c r="AM50" s="22">
        <f t="shared" si="44"/>
        <v>6.2253000000000007</v>
      </c>
      <c r="AN50" s="22">
        <f t="shared" si="44"/>
        <v>6.8033999999999999</v>
      </c>
      <c r="AO50" s="22">
        <f t="shared" si="44"/>
        <v>6.5980000000000025</v>
      </c>
      <c r="AP50" s="22">
        <f t="shared" si="44"/>
        <v>7.4012000000000029</v>
      </c>
      <c r="AQ50" s="22">
        <f t="shared" si="44"/>
        <v>7.4944000000000024</v>
      </c>
      <c r="AR50" s="22">
        <f t="shared" si="44"/>
        <v>7.3613999999999997</v>
      </c>
      <c r="AS50" s="22">
        <f t="shared" si="44"/>
        <v>8.0609000000000002</v>
      </c>
      <c r="AT50" s="22">
        <f t="shared" si="44"/>
        <v>7.8264000000000031</v>
      </c>
      <c r="AU50" s="22">
        <f t="shared" si="44"/>
        <v>8.8123000000000005</v>
      </c>
      <c r="AV50" s="22">
        <f t="shared" si="44"/>
        <v>8.1116000000000028</v>
      </c>
      <c r="AW50" s="22">
        <f t="shared" si="44"/>
        <v>7.9560000000000031</v>
      </c>
      <c r="AX50" s="22">
        <f t="shared" si="44"/>
        <v>8.3287000000000013</v>
      </c>
      <c r="AY50" s="22">
        <f t="shared" si="44"/>
        <v>8.3117000000000019</v>
      </c>
      <c r="AZ50" s="22">
        <f t="shared" si="44"/>
        <v>8.7744999999999997</v>
      </c>
      <c r="BA50" s="45" t="s">
        <v>11</v>
      </c>
      <c r="BB50" s="23">
        <f t="shared" si="27"/>
        <v>0.17959685474189674</v>
      </c>
      <c r="BC50" s="22">
        <f t="shared" si="28"/>
        <v>1.145294597839136E-2</v>
      </c>
    </row>
    <row r="51" spans="1:63" s="22" customFormat="1" ht="18" customHeight="1" x14ac:dyDescent="0.15">
      <c r="A51" s="45" t="s">
        <v>14</v>
      </c>
      <c r="C51" s="22">
        <f t="shared" ref="C51:AH51" si="45">C25-C38</f>
        <v>0</v>
      </c>
      <c r="D51" s="22">
        <f t="shared" si="45"/>
        <v>0.4220000000000006</v>
      </c>
      <c r="E51" s="22">
        <f t="shared" si="45"/>
        <v>0.2596000000000025</v>
      </c>
      <c r="F51" s="22">
        <f t="shared" si="45"/>
        <v>0.76790000000000092</v>
      </c>
      <c r="G51" s="22">
        <f t="shared" si="45"/>
        <v>0.68740000000000023</v>
      </c>
      <c r="H51" s="22">
        <f t="shared" si="45"/>
        <v>1.4039999999999999</v>
      </c>
      <c r="I51" s="22">
        <f t="shared" si="45"/>
        <v>1.4050000000000011</v>
      </c>
      <c r="J51" s="22">
        <f t="shared" si="45"/>
        <v>1.895500000000002</v>
      </c>
      <c r="K51" s="22">
        <f t="shared" si="45"/>
        <v>1.2798000000000016</v>
      </c>
      <c r="L51" s="22">
        <f t="shared" si="45"/>
        <v>1.8347000000000016</v>
      </c>
      <c r="M51" s="22">
        <f t="shared" si="45"/>
        <v>2.5360000000000014</v>
      </c>
      <c r="N51" s="22">
        <f t="shared" si="45"/>
        <v>2.8826000000000001</v>
      </c>
      <c r="O51" s="22">
        <f t="shared" si="45"/>
        <v>2.4704000000000015</v>
      </c>
      <c r="P51" s="22">
        <f t="shared" si="45"/>
        <v>2.2802000000000007</v>
      </c>
      <c r="Q51" s="22">
        <f t="shared" si="45"/>
        <v>3.3282000000000025</v>
      </c>
      <c r="R51" s="22">
        <f t="shared" si="45"/>
        <v>3.1522000000000006</v>
      </c>
      <c r="S51" s="22">
        <f t="shared" si="45"/>
        <v>3.3984000000000023</v>
      </c>
      <c r="T51" s="22">
        <f t="shared" si="45"/>
        <v>3.3841000000000001</v>
      </c>
      <c r="U51" s="22">
        <f t="shared" si="45"/>
        <v>4.0833000000000013</v>
      </c>
      <c r="V51" s="22">
        <f t="shared" si="45"/>
        <v>3.8511000000000024</v>
      </c>
      <c r="W51" s="22">
        <f t="shared" si="45"/>
        <v>4.3138000000000005</v>
      </c>
      <c r="X51" s="22">
        <f t="shared" si="45"/>
        <v>4.0454000000000008</v>
      </c>
      <c r="Y51" s="22">
        <f t="shared" si="45"/>
        <v>4.2662000000000013</v>
      </c>
      <c r="Z51" s="22">
        <f t="shared" si="45"/>
        <v>5.0388000000000019</v>
      </c>
      <c r="AA51" s="22">
        <f t="shared" si="45"/>
        <v>4.8358000000000025</v>
      </c>
      <c r="AB51" s="22">
        <f t="shared" si="45"/>
        <v>4.9631000000000007</v>
      </c>
      <c r="AC51" s="22">
        <f t="shared" si="45"/>
        <v>5.4600000000000009</v>
      </c>
      <c r="AD51" s="22">
        <f t="shared" si="45"/>
        <v>5.5479000000000021</v>
      </c>
      <c r="AE51" s="22">
        <f t="shared" si="45"/>
        <v>5.9726999999999997</v>
      </c>
      <c r="AF51" s="22">
        <f t="shared" si="45"/>
        <v>6.021600000000003</v>
      </c>
      <c r="AG51" s="22">
        <f t="shared" si="45"/>
        <v>5.9316000000000031</v>
      </c>
      <c r="AH51" s="22">
        <f t="shared" si="45"/>
        <v>6.9893999999999998</v>
      </c>
      <c r="AI51" s="22">
        <f t="shared" ref="AI51:AZ51" si="46">AI25-AI38</f>
        <v>7.6500000000000021</v>
      </c>
      <c r="AJ51" s="22">
        <f t="shared" si="46"/>
        <v>6.8468000000000018</v>
      </c>
      <c r="AK51" s="22">
        <f t="shared" si="46"/>
        <v>8.1497000000000028</v>
      </c>
      <c r="AL51" s="22">
        <f t="shared" si="46"/>
        <v>7.6949000000000005</v>
      </c>
      <c r="AM51" s="22">
        <f t="shared" si="46"/>
        <v>8.3663000000000025</v>
      </c>
      <c r="AN51" s="22">
        <f t="shared" si="46"/>
        <v>8.0770000000000017</v>
      </c>
      <c r="AO51" s="22">
        <f t="shared" si="46"/>
        <v>8.3225000000000016</v>
      </c>
      <c r="AP51" s="22">
        <f t="shared" si="46"/>
        <v>8.3583999999999996</v>
      </c>
      <c r="AQ51" s="22">
        <f t="shared" si="46"/>
        <v>8.607800000000001</v>
      </c>
      <c r="AR51" s="22">
        <f t="shared" si="46"/>
        <v>8.7509000000000015</v>
      </c>
      <c r="AS51" s="22">
        <f t="shared" si="46"/>
        <v>8.682500000000001</v>
      </c>
      <c r="AT51" s="22">
        <f t="shared" si="46"/>
        <v>9.347800000000003</v>
      </c>
      <c r="AU51" s="22">
        <f t="shared" si="46"/>
        <v>9.6877000000000031</v>
      </c>
      <c r="AV51" s="22">
        <f t="shared" si="46"/>
        <v>9.9017000000000017</v>
      </c>
      <c r="AW51" s="22">
        <f t="shared" si="46"/>
        <v>9.0813000000000024</v>
      </c>
      <c r="AX51" s="22">
        <f t="shared" si="46"/>
        <v>9.5456000000000003</v>
      </c>
      <c r="AY51" s="22">
        <f t="shared" si="46"/>
        <v>9.7545999999999999</v>
      </c>
      <c r="AZ51" s="22">
        <f t="shared" si="46"/>
        <v>9.916400000000003</v>
      </c>
      <c r="BA51" s="45" t="s">
        <v>14</v>
      </c>
      <c r="BB51" s="23">
        <f t="shared" si="27"/>
        <v>0.2108588619447779</v>
      </c>
      <c r="BC51" s="22">
        <f t="shared" si="28"/>
        <v>4.2714953181272525E-2</v>
      </c>
      <c r="BD51" s="22">
        <f>AVERAGE(BC51:BC52)</f>
        <v>3.622737494997999E-2</v>
      </c>
      <c r="BE51" s="22">
        <f>STDEV(BC51:BC52)</f>
        <v>9.1748211216503561E-3</v>
      </c>
    </row>
    <row r="52" spans="1:63" s="22" customFormat="1" ht="18" customHeight="1" x14ac:dyDescent="0.15">
      <c r="A52" s="45" t="s">
        <v>14</v>
      </c>
      <c r="C52" s="22">
        <f t="shared" ref="C52:AH52" si="47">C26-C39</f>
        <v>0</v>
      </c>
      <c r="D52" s="22">
        <f t="shared" si="47"/>
        <v>0.44324444444444211</v>
      </c>
      <c r="E52" s="22">
        <f t="shared" si="47"/>
        <v>0.5071444444444424</v>
      </c>
      <c r="F52" s="22">
        <f t="shared" si="47"/>
        <v>0.80994444444444369</v>
      </c>
      <c r="G52" s="22">
        <f t="shared" si="47"/>
        <v>0.80324444444444154</v>
      </c>
      <c r="H52" s="22">
        <f t="shared" si="47"/>
        <v>1.0504444444444445</v>
      </c>
      <c r="I52" s="22">
        <f t="shared" si="47"/>
        <v>0.82674444444444362</v>
      </c>
      <c r="J52" s="22">
        <f t="shared" si="47"/>
        <v>0.86314444444444405</v>
      </c>
      <c r="K52" s="22">
        <f t="shared" si="47"/>
        <v>1.0365444444444449</v>
      </c>
      <c r="L52" s="22">
        <f t="shared" si="47"/>
        <v>0.71234444444444378</v>
      </c>
      <c r="M52" s="22">
        <f t="shared" si="47"/>
        <v>2.199233333333332</v>
      </c>
      <c r="N52" s="22">
        <f t="shared" si="47"/>
        <v>2.4968333333333312</v>
      </c>
      <c r="O52" s="22">
        <f t="shared" si="47"/>
        <v>2.5820333333333316</v>
      </c>
      <c r="P52" s="22">
        <f t="shared" si="47"/>
        <v>2.4138333333333293</v>
      </c>
      <c r="Q52" s="22">
        <f t="shared" si="47"/>
        <v>2.5479333333333294</v>
      </c>
      <c r="R52" s="22">
        <f t="shared" si="47"/>
        <v>2.4743333333333304</v>
      </c>
      <c r="S52" s="22">
        <f t="shared" si="47"/>
        <v>3.0758333333333319</v>
      </c>
      <c r="T52" s="22">
        <f t="shared" si="47"/>
        <v>3.584933333333332</v>
      </c>
      <c r="U52" s="22">
        <f t="shared" si="47"/>
        <v>3.1475333333333317</v>
      </c>
      <c r="V52" s="22">
        <f t="shared" si="47"/>
        <v>3.6641333333333321</v>
      </c>
      <c r="W52" s="22">
        <f t="shared" si="47"/>
        <v>3.5680333333333323</v>
      </c>
      <c r="X52" s="22">
        <f t="shared" si="47"/>
        <v>3.8279333333333305</v>
      </c>
      <c r="Y52" s="22">
        <f t="shared" si="47"/>
        <v>3.8246333333333311</v>
      </c>
      <c r="Z52" s="22">
        <f t="shared" si="47"/>
        <v>3.9877333333333311</v>
      </c>
      <c r="AA52" s="22">
        <f t="shared" si="47"/>
        <v>4.8639619047619007</v>
      </c>
      <c r="AB52" s="22">
        <f t="shared" si="47"/>
        <v>5.3755619047619021</v>
      </c>
      <c r="AC52" s="22">
        <f t="shared" si="47"/>
        <v>5.1777619047619012</v>
      </c>
      <c r="AD52" s="22">
        <f t="shared" si="47"/>
        <v>5.0582619047619026</v>
      </c>
      <c r="AE52" s="22">
        <f t="shared" si="47"/>
        <v>5.2727619047619037</v>
      </c>
      <c r="AF52" s="22">
        <f t="shared" si="47"/>
        <v>5.2558619047619004</v>
      </c>
      <c r="AG52" s="22">
        <f t="shared" si="47"/>
        <v>5.470561904761901</v>
      </c>
      <c r="AH52" s="22">
        <f t="shared" si="47"/>
        <v>6.8881733333333344</v>
      </c>
      <c r="AI52" s="22">
        <f t="shared" ref="AI52:AZ52" si="48">AI26-AI39</f>
        <v>7.1074733333333349</v>
      </c>
      <c r="AJ52" s="22">
        <f t="shared" si="48"/>
        <v>7.3993733333333331</v>
      </c>
      <c r="AK52" s="22">
        <f t="shared" si="48"/>
        <v>6.8795733333333331</v>
      </c>
      <c r="AL52" s="22">
        <f t="shared" si="48"/>
        <v>7.4433733333333336</v>
      </c>
      <c r="AM52" s="22">
        <f t="shared" si="48"/>
        <v>7.9979761904761872</v>
      </c>
      <c r="AN52" s="22">
        <f t="shared" si="48"/>
        <v>8.2394761904761893</v>
      </c>
      <c r="AO52" s="22">
        <f t="shared" si="48"/>
        <v>8.0198761904761895</v>
      </c>
      <c r="AP52" s="22">
        <f t="shared" si="48"/>
        <v>8.1845761904761893</v>
      </c>
      <c r="AQ52" s="22">
        <f t="shared" si="48"/>
        <v>8.026176190476189</v>
      </c>
      <c r="AR52" s="22">
        <f t="shared" si="48"/>
        <v>8.2149761904761895</v>
      </c>
      <c r="AS52" s="22">
        <f t="shared" si="48"/>
        <v>1.7704999999999984</v>
      </c>
      <c r="AT52" s="22">
        <f t="shared" si="48"/>
        <v>9.0132476190476147</v>
      </c>
      <c r="AU52" s="22">
        <f t="shared" si="48"/>
        <v>9.0785476190476153</v>
      </c>
      <c r="AV52" s="22">
        <f t="shared" si="48"/>
        <v>9.1548476190476151</v>
      </c>
      <c r="AW52" s="22">
        <f t="shared" si="48"/>
        <v>9.1755476190476166</v>
      </c>
      <c r="AX52" s="22">
        <f t="shared" si="48"/>
        <v>9.6002476190476145</v>
      </c>
      <c r="AY52" s="22">
        <f t="shared" si="48"/>
        <v>9.5902476190476165</v>
      </c>
      <c r="AZ52" s="22">
        <f t="shared" si="48"/>
        <v>9.3644476190476134</v>
      </c>
      <c r="BA52" s="45" t="s">
        <v>14</v>
      </c>
      <c r="BB52" s="23">
        <f t="shared" si="27"/>
        <v>0.19788370548219283</v>
      </c>
      <c r="BC52" s="22">
        <f t="shared" si="28"/>
        <v>2.9739796718687456E-2</v>
      </c>
    </row>
    <row r="53" spans="1:63" ht="18" customHeight="1" x14ac:dyDescent="0.15">
      <c r="BG53"/>
      <c r="BH53"/>
      <c r="BI53"/>
      <c r="BJ53"/>
      <c r="BK53"/>
    </row>
    <row r="54" spans="1:63" s="20" customFormat="1" ht="18" customHeight="1" x14ac:dyDescent="0.15">
      <c r="A54" s="37" t="s">
        <v>56</v>
      </c>
      <c r="C54" s="20">
        <v>0</v>
      </c>
      <c r="D54" s="20">
        <v>1</v>
      </c>
      <c r="E54" s="20">
        <v>2</v>
      </c>
      <c r="F54" s="20">
        <v>3</v>
      </c>
      <c r="G54" s="20">
        <v>4</v>
      </c>
      <c r="H54" s="20">
        <v>5</v>
      </c>
      <c r="I54" s="20">
        <v>6</v>
      </c>
      <c r="J54" s="20">
        <v>7</v>
      </c>
      <c r="K54" s="20">
        <v>8</v>
      </c>
      <c r="L54" s="20">
        <v>9</v>
      </c>
      <c r="M54" s="20">
        <v>10</v>
      </c>
      <c r="N54" s="20">
        <v>11</v>
      </c>
      <c r="O54" s="20">
        <v>12</v>
      </c>
      <c r="P54" s="20">
        <v>13</v>
      </c>
      <c r="Q54" s="20">
        <v>14</v>
      </c>
      <c r="R54" s="20">
        <v>15</v>
      </c>
      <c r="S54" s="20">
        <v>16</v>
      </c>
      <c r="T54" s="20">
        <v>17</v>
      </c>
      <c r="U54" s="20">
        <v>18</v>
      </c>
      <c r="V54" s="20">
        <v>19</v>
      </c>
      <c r="W54" s="20">
        <v>20</v>
      </c>
      <c r="X54" s="20">
        <v>21</v>
      </c>
      <c r="Y54" s="20">
        <v>22</v>
      </c>
      <c r="Z54" s="20">
        <v>23</v>
      </c>
      <c r="AA54" s="20">
        <v>24</v>
      </c>
      <c r="AB54" s="20">
        <v>25</v>
      </c>
      <c r="AC54" s="20">
        <v>26</v>
      </c>
      <c r="AD54" s="20">
        <v>27</v>
      </c>
      <c r="AE54" s="20">
        <v>28</v>
      </c>
      <c r="AF54" s="20">
        <v>29</v>
      </c>
      <c r="AG54" s="20">
        <v>30</v>
      </c>
      <c r="AH54" s="20">
        <v>31</v>
      </c>
      <c r="AI54" s="20">
        <v>32</v>
      </c>
      <c r="AJ54" s="20">
        <v>33</v>
      </c>
      <c r="AK54" s="20">
        <v>34</v>
      </c>
      <c r="AL54" s="20">
        <v>35</v>
      </c>
      <c r="AM54" s="20">
        <v>36</v>
      </c>
      <c r="AN54" s="20">
        <v>37</v>
      </c>
      <c r="AO54" s="20">
        <v>38</v>
      </c>
      <c r="AP54" s="20">
        <v>39</v>
      </c>
      <c r="AQ54" s="20">
        <v>40</v>
      </c>
      <c r="AR54" s="20">
        <v>41</v>
      </c>
      <c r="AS54" s="20">
        <v>42</v>
      </c>
      <c r="AT54" s="20">
        <v>43</v>
      </c>
      <c r="AU54" s="20">
        <v>44</v>
      </c>
      <c r="AV54" s="20">
        <v>45</v>
      </c>
      <c r="AW54" s="20">
        <v>46</v>
      </c>
      <c r="AX54" s="20">
        <v>47</v>
      </c>
      <c r="AY54" s="20">
        <v>48</v>
      </c>
      <c r="AZ54" s="20">
        <v>49</v>
      </c>
      <c r="BB54" s="20" t="s">
        <v>48</v>
      </c>
      <c r="BC54" s="39" t="s">
        <v>49</v>
      </c>
      <c r="BD54" s="39" t="s">
        <v>50</v>
      </c>
      <c r="BE54" s="20" t="s">
        <v>64</v>
      </c>
      <c r="BF54" s="39" t="s">
        <v>51</v>
      </c>
      <c r="BG54"/>
      <c r="BH54"/>
      <c r="BI54"/>
      <c r="BJ54"/>
      <c r="BK54"/>
    </row>
    <row r="55" spans="1:63" ht="18" customHeight="1" x14ac:dyDescent="0.15">
      <c r="A55" s="45" t="s">
        <v>17</v>
      </c>
      <c r="C55" s="22">
        <f t="shared" ref="C55:AH55" si="49">C42</f>
        <v>0</v>
      </c>
      <c r="D55" s="22">
        <f t="shared" si="49"/>
        <v>4.5000000000001705E-2</v>
      </c>
      <c r="E55" s="22">
        <f t="shared" si="49"/>
        <v>0.72329999999999828</v>
      </c>
      <c r="F55" s="22">
        <f t="shared" si="49"/>
        <v>1.0042000000000009</v>
      </c>
      <c r="G55" s="22">
        <f t="shared" si="49"/>
        <v>0.67379999999999995</v>
      </c>
      <c r="H55" s="22">
        <f t="shared" si="49"/>
        <v>0.60229999999999961</v>
      </c>
      <c r="I55" s="22">
        <f t="shared" si="49"/>
        <v>1.1742999999999988</v>
      </c>
      <c r="J55" s="22">
        <f t="shared" si="49"/>
        <v>1.289200000000001</v>
      </c>
      <c r="K55" s="22">
        <f t="shared" si="49"/>
        <v>2.0356999999999985</v>
      </c>
      <c r="L55" s="22">
        <f t="shared" si="49"/>
        <v>1.6143000000000001</v>
      </c>
      <c r="M55" s="22">
        <f t="shared" si="49"/>
        <v>1.5201999999999991</v>
      </c>
      <c r="N55" s="22">
        <f t="shared" si="49"/>
        <v>1.8033000000000001</v>
      </c>
      <c r="O55" s="22">
        <f t="shared" si="49"/>
        <v>1.7545000000000002</v>
      </c>
      <c r="P55" s="22">
        <f t="shared" si="49"/>
        <v>2.1180999999999983</v>
      </c>
      <c r="Q55" s="22">
        <f t="shared" si="49"/>
        <v>2.6881999999999984</v>
      </c>
      <c r="R55" s="22">
        <f t="shared" si="49"/>
        <v>2.5288000000000004</v>
      </c>
      <c r="S55" s="22">
        <f t="shared" si="49"/>
        <v>1.9731999999999985</v>
      </c>
      <c r="T55" s="22">
        <f t="shared" si="49"/>
        <v>2.5578000000000003</v>
      </c>
      <c r="U55" s="22">
        <f t="shared" si="49"/>
        <v>2.551400000000001</v>
      </c>
      <c r="V55" s="22">
        <f t="shared" si="49"/>
        <v>2.9859000000000009</v>
      </c>
      <c r="W55" s="22">
        <f t="shared" si="49"/>
        <v>3.3592000000000013</v>
      </c>
      <c r="X55" s="22">
        <f t="shared" si="49"/>
        <v>3.7591999999999999</v>
      </c>
      <c r="Y55" s="22">
        <f t="shared" si="49"/>
        <v>3.7237000000000009</v>
      </c>
      <c r="Z55" s="22">
        <f t="shared" si="49"/>
        <v>3.8547000000000011</v>
      </c>
      <c r="AA55" s="22">
        <f t="shared" si="49"/>
        <v>4.3936999999999991</v>
      </c>
      <c r="AB55" s="22">
        <f t="shared" si="49"/>
        <v>4.4585000000000008</v>
      </c>
      <c r="AC55" s="22">
        <f t="shared" si="49"/>
        <v>5.2164999999999999</v>
      </c>
      <c r="AD55" s="22">
        <f t="shared" si="49"/>
        <v>4.4263000000000012</v>
      </c>
      <c r="AE55" s="22">
        <f t="shared" si="49"/>
        <v>4.9926999999999992</v>
      </c>
      <c r="AF55" s="22">
        <f t="shared" si="49"/>
        <v>5.2638999999999996</v>
      </c>
      <c r="AG55" s="22">
        <f t="shared" si="49"/>
        <v>5.4743999999999993</v>
      </c>
      <c r="AH55" s="22">
        <f t="shared" si="49"/>
        <v>4.9577999999999989</v>
      </c>
      <c r="AI55" s="22">
        <f t="shared" ref="AI55:AZ55" si="50">AI42</f>
        <v>5.6479999999999997</v>
      </c>
      <c r="AJ55" s="22">
        <f t="shared" si="50"/>
        <v>6.0462999999999987</v>
      </c>
      <c r="AK55" s="22">
        <f t="shared" si="50"/>
        <v>5.4118999999999993</v>
      </c>
      <c r="AL55" s="22">
        <f t="shared" si="50"/>
        <v>5.7810999999999986</v>
      </c>
      <c r="AM55" s="22">
        <f t="shared" si="50"/>
        <v>6.6545999999999985</v>
      </c>
      <c r="AN55" s="22">
        <f t="shared" si="50"/>
        <v>6.2687999999999988</v>
      </c>
      <c r="AO55" s="22">
        <f t="shared" si="50"/>
        <v>6.4233000000000011</v>
      </c>
      <c r="AP55" s="22">
        <f t="shared" si="50"/>
        <v>7.0307999999999993</v>
      </c>
      <c r="AQ55" s="22">
        <f t="shared" si="50"/>
        <v>6.4383000000000017</v>
      </c>
      <c r="AR55" s="22">
        <f t="shared" si="50"/>
        <v>7.1021000000000001</v>
      </c>
      <c r="AS55" s="22">
        <f t="shared" si="50"/>
        <v>7.2398999999999987</v>
      </c>
      <c r="AT55" s="22">
        <f t="shared" si="50"/>
        <v>7.6688000000000009</v>
      </c>
      <c r="AU55" s="22">
        <f t="shared" si="50"/>
        <v>7.3806000000000012</v>
      </c>
      <c r="AV55" s="22">
        <f t="shared" si="50"/>
        <v>7.0459999999999994</v>
      </c>
      <c r="AW55" s="22">
        <f t="shared" si="50"/>
        <v>7.7212999999999994</v>
      </c>
      <c r="AX55" s="22">
        <f t="shared" si="50"/>
        <v>7.4773999999999994</v>
      </c>
      <c r="AY55" s="22">
        <f t="shared" si="50"/>
        <v>8.0285000000000011</v>
      </c>
      <c r="AZ55" s="22">
        <f t="shared" si="50"/>
        <v>8.4390999999999998</v>
      </c>
      <c r="BA55" s="45" t="s">
        <v>17</v>
      </c>
      <c r="BB55" s="23">
        <f>SLOPE(C55:AZ55,C$54:AZ$54)</f>
        <v>0.16814390876350538</v>
      </c>
      <c r="BC55" s="23">
        <f>RSQ(C55:AZ55,C$54:AZ$54)</f>
        <v>0.98273726159292241</v>
      </c>
      <c r="BD55" s="23">
        <f>INTERCEPT(C55:AZ55,C$54:AZ$54)</f>
        <v>6.7092235294116342E-2</v>
      </c>
      <c r="BE55" s="23">
        <f>BB55-BB$55</f>
        <v>0</v>
      </c>
      <c r="BF55" s="23"/>
      <c r="BG55"/>
      <c r="BH55"/>
      <c r="BI55"/>
      <c r="BJ55"/>
      <c r="BK55"/>
    </row>
    <row r="56" spans="1:63" ht="18" customHeight="1" x14ac:dyDescent="0.15">
      <c r="A56" s="45" t="s">
        <v>5</v>
      </c>
      <c r="C56" s="22">
        <f t="shared" ref="C56:AH56" si="51">AVERAGE(C45:C46)</f>
        <v>0</v>
      </c>
      <c r="D56" s="22">
        <f t="shared" si="51"/>
        <v>1.5014000000000003</v>
      </c>
      <c r="E56" s="22">
        <f t="shared" si="51"/>
        <v>3.4130000000000038</v>
      </c>
      <c r="F56" s="22">
        <f t="shared" si="51"/>
        <v>4.6206500000000013</v>
      </c>
      <c r="G56" s="22">
        <f t="shared" si="51"/>
        <v>6.4559500000000014</v>
      </c>
      <c r="H56" s="22">
        <f t="shared" si="51"/>
        <v>8.7897000000000034</v>
      </c>
      <c r="I56" s="22">
        <f t="shared" si="51"/>
        <v>9.7781500000000001</v>
      </c>
      <c r="J56" s="22">
        <f t="shared" si="51"/>
        <v>12.167700000000004</v>
      </c>
      <c r="K56" s="22">
        <f t="shared" si="51"/>
        <v>13.641000000000002</v>
      </c>
      <c r="L56" s="22">
        <f t="shared" si="51"/>
        <v>14.864000000000001</v>
      </c>
      <c r="M56" s="22">
        <f t="shared" si="51"/>
        <v>16.54795</v>
      </c>
      <c r="N56" s="22">
        <f t="shared" si="51"/>
        <v>19.092549999999999</v>
      </c>
      <c r="O56" s="22">
        <f t="shared" si="51"/>
        <v>20.348649999999999</v>
      </c>
      <c r="P56" s="22">
        <f t="shared" si="51"/>
        <v>21.851400000000002</v>
      </c>
      <c r="Q56" s="22">
        <f t="shared" si="51"/>
        <v>23.2148</v>
      </c>
      <c r="R56" s="22">
        <f t="shared" si="51"/>
        <v>25.585899999999999</v>
      </c>
      <c r="S56" s="22">
        <f t="shared" si="51"/>
        <v>27.281350000000007</v>
      </c>
      <c r="T56" s="22">
        <f t="shared" si="51"/>
        <v>29.0977</v>
      </c>
      <c r="U56" s="22">
        <f t="shared" si="51"/>
        <v>29.739250000000002</v>
      </c>
      <c r="V56" s="22">
        <f t="shared" si="51"/>
        <v>32.096599999999995</v>
      </c>
      <c r="W56" s="22">
        <f t="shared" si="51"/>
        <v>33.579100000000011</v>
      </c>
      <c r="X56" s="22">
        <f t="shared" si="51"/>
        <v>35.3416</v>
      </c>
      <c r="Y56" s="22">
        <f t="shared" si="51"/>
        <v>36.94905</v>
      </c>
      <c r="Z56" s="22">
        <f t="shared" si="51"/>
        <v>38.087000000000003</v>
      </c>
      <c r="AA56" s="22">
        <f t="shared" si="51"/>
        <v>40.392499999999998</v>
      </c>
      <c r="AB56" s="22">
        <f t="shared" si="51"/>
        <v>41.628150000000005</v>
      </c>
      <c r="AC56" s="22">
        <f t="shared" si="51"/>
        <v>43.293900000000008</v>
      </c>
      <c r="AD56" s="22">
        <f t="shared" si="51"/>
        <v>45.344500000000011</v>
      </c>
      <c r="AE56" s="22">
        <f t="shared" si="51"/>
        <v>45.86460000000001</v>
      </c>
      <c r="AF56" s="22">
        <f t="shared" si="51"/>
        <v>47.9726</v>
      </c>
      <c r="AG56" s="22">
        <f t="shared" si="51"/>
        <v>49.535049999999998</v>
      </c>
      <c r="AH56" s="22">
        <f t="shared" si="51"/>
        <v>51.096850000000003</v>
      </c>
      <c r="AI56" s="22">
        <f t="shared" ref="AI56:AZ56" si="52">AVERAGE(AI45:AI46)</f>
        <v>51.827250000000006</v>
      </c>
      <c r="AJ56" s="22">
        <f t="shared" si="52"/>
        <v>54.530799999999999</v>
      </c>
      <c r="AK56" s="22">
        <f t="shared" si="52"/>
        <v>55.955800000000011</v>
      </c>
      <c r="AL56" s="22">
        <f t="shared" si="52"/>
        <v>57.626599999999996</v>
      </c>
      <c r="AM56" s="22">
        <f t="shared" si="52"/>
        <v>58.683199999999999</v>
      </c>
      <c r="AN56" s="22">
        <f t="shared" si="52"/>
        <v>59.877099999999999</v>
      </c>
      <c r="AO56" s="22">
        <f t="shared" si="52"/>
        <v>62.987300000000005</v>
      </c>
      <c r="AP56" s="22">
        <f t="shared" si="52"/>
        <v>63.778449999999992</v>
      </c>
      <c r="AQ56" s="22">
        <f t="shared" si="52"/>
        <v>66.410700000000006</v>
      </c>
      <c r="AR56" s="22">
        <f t="shared" si="52"/>
        <v>67.912949999999995</v>
      </c>
      <c r="AS56" s="22">
        <f t="shared" si="52"/>
        <v>69.156999999999996</v>
      </c>
      <c r="AT56" s="22">
        <f t="shared" si="52"/>
        <v>71.083749999999995</v>
      </c>
      <c r="AU56" s="22">
        <f t="shared" si="52"/>
        <v>71.794499999999999</v>
      </c>
      <c r="AV56" s="22">
        <f t="shared" si="52"/>
        <v>73.180450000000008</v>
      </c>
      <c r="AW56" s="22">
        <f t="shared" si="52"/>
        <v>74.9054</v>
      </c>
      <c r="AX56" s="22">
        <f t="shared" si="52"/>
        <v>76.259950000000003</v>
      </c>
      <c r="AY56" s="22">
        <f t="shared" si="52"/>
        <v>77.065200000000004</v>
      </c>
      <c r="AZ56" s="22">
        <f t="shared" si="52"/>
        <v>78.541550000000001</v>
      </c>
      <c r="BA56" s="41" t="s">
        <v>5</v>
      </c>
      <c r="BB56" s="23">
        <f>SLOPE(C56:AZ56,C$54:AZ$54)</f>
        <v>1.6216418271308524</v>
      </c>
      <c r="BC56" s="23">
        <f>RSQ(C56:AZ56,C$54:AZ$54)</f>
        <v>0.99934288595663612</v>
      </c>
      <c r="BD56" s="23">
        <f>INTERCEPT(C56:AZ56,C$54:AZ$54)</f>
        <v>0.68478623529411209</v>
      </c>
      <c r="BE56" s="42">
        <f>BB56-BB$55</f>
        <v>1.4534979183673471</v>
      </c>
      <c r="BF56" s="49">
        <f>BE56/BE$56</f>
        <v>1</v>
      </c>
      <c r="BG56"/>
      <c r="BH56"/>
    </row>
    <row r="57" spans="1:63" ht="18" customHeight="1" x14ac:dyDescent="0.15">
      <c r="A57" s="45" t="s">
        <v>8</v>
      </c>
      <c r="C57" s="22">
        <f t="shared" ref="C57:AH57" si="53">AVERAGE(C47:C48)</f>
        <v>0</v>
      </c>
      <c r="D57" s="22">
        <f t="shared" si="53"/>
        <v>-0.17194999999999894</v>
      </c>
      <c r="E57" s="22">
        <f t="shared" si="53"/>
        <v>9.9500000000016797E-3</v>
      </c>
      <c r="F57" s="22">
        <f t="shared" si="53"/>
        <v>5.9450000000001779E-2</v>
      </c>
      <c r="G57" s="22">
        <f t="shared" si="53"/>
        <v>0.69985000000000142</v>
      </c>
      <c r="H57" s="22">
        <f t="shared" si="53"/>
        <v>0.59075000000000166</v>
      </c>
      <c r="I57" s="22">
        <f t="shared" si="53"/>
        <v>0.68820000000000192</v>
      </c>
      <c r="J57" s="22">
        <f t="shared" si="53"/>
        <v>1.1529000000000007</v>
      </c>
      <c r="K57" s="22">
        <f t="shared" si="53"/>
        <v>1.01675</v>
      </c>
      <c r="L57" s="22">
        <f t="shared" si="53"/>
        <v>1.2422500000000003</v>
      </c>
      <c r="M57" s="22">
        <f t="shared" si="53"/>
        <v>1.8909500000000019</v>
      </c>
      <c r="N57" s="22">
        <f t="shared" si="53"/>
        <v>1.536900000000001</v>
      </c>
      <c r="O57" s="22">
        <f t="shared" si="53"/>
        <v>1.5904500000000024</v>
      </c>
      <c r="P57" s="22">
        <f t="shared" si="53"/>
        <v>2.0944500000000019</v>
      </c>
      <c r="Q57" s="22">
        <f t="shared" si="53"/>
        <v>2.5383000000000013</v>
      </c>
      <c r="R57" s="22">
        <f t="shared" si="53"/>
        <v>2.4461000000000013</v>
      </c>
      <c r="S57" s="22">
        <f t="shared" si="53"/>
        <v>2.4973000000000027</v>
      </c>
      <c r="T57" s="22">
        <f t="shared" si="53"/>
        <v>2.9839000000000002</v>
      </c>
      <c r="U57" s="22">
        <f t="shared" si="53"/>
        <v>3.1089500000000019</v>
      </c>
      <c r="V57" s="22">
        <f t="shared" si="53"/>
        <v>3.0001500000000014</v>
      </c>
      <c r="W57" s="22">
        <f t="shared" si="53"/>
        <v>3.2616500000000013</v>
      </c>
      <c r="X57" s="22">
        <f t="shared" si="53"/>
        <v>3.2862500000000026</v>
      </c>
      <c r="Y57" s="22">
        <f t="shared" si="53"/>
        <v>3.5066500000000005</v>
      </c>
      <c r="Z57" s="22">
        <f t="shared" si="53"/>
        <v>3.7369000000000021</v>
      </c>
      <c r="AA57" s="22">
        <f t="shared" si="53"/>
        <v>4.1389000000000014</v>
      </c>
      <c r="AB57" s="22">
        <f t="shared" si="53"/>
        <v>4.1831000000000014</v>
      </c>
      <c r="AC57" s="22">
        <f t="shared" si="53"/>
        <v>4.2709000000000028</v>
      </c>
      <c r="AD57" s="22">
        <f t="shared" si="53"/>
        <v>4.4716000000000022</v>
      </c>
      <c r="AE57" s="22">
        <f t="shared" si="53"/>
        <v>4.1718000000000028</v>
      </c>
      <c r="AF57" s="22">
        <f t="shared" si="53"/>
        <v>4.8823000000000025</v>
      </c>
      <c r="AG57" s="22">
        <f t="shared" si="53"/>
        <v>5.0231000000000012</v>
      </c>
      <c r="AH57" s="22">
        <f t="shared" si="53"/>
        <v>5.1032500000000027</v>
      </c>
      <c r="AI57" s="22">
        <f t="shared" ref="AI57:AZ57" si="54">AVERAGE(AI47:AI48)</f>
        <v>5.0312500000000018</v>
      </c>
      <c r="AJ57" s="22">
        <f t="shared" si="54"/>
        <v>5.6891500000000015</v>
      </c>
      <c r="AK57" s="22">
        <f t="shared" si="54"/>
        <v>5.8114500000000024</v>
      </c>
      <c r="AL57" s="22">
        <f t="shared" si="54"/>
        <v>5.8047500000000021</v>
      </c>
      <c r="AM57" s="22">
        <f t="shared" si="54"/>
        <v>5.9902500000000014</v>
      </c>
      <c r="AN57" s="22">
        <f t="shared" si="54"/>
        <v>6.3429500000000019</v>
      </c>
      <c r="AO57" s="22">
        <f t="shared" si="54"/>
        <v>6.483900000000002</v>
      </c>
      <c r="AP57" s="22">
        <f t="shared" si="54"/>
        <v>7.2017500000000023</v>
      </c>
      <c r="AQ57" s="22">
        <f t="shared" si="54"/>
        <v>7.0310000000000024</v>
      </c>
      <c r="AR57" s="22">
        <f t="shared" si="54"/>
        <v>7.188150000000002</v>
      </c>
      <c r="AS57" s="22">
        <f t="shared" si="54"/>
        <v>7.0927500000000006</v>
      </c>
      <c r="AT57" s="22">
        <f t="shared" si="54"/>
        <v>7.008600000000003</v>
      </c>
      <c r="AU57" s="22">
        <f t="shared" si="54"/>
        <v>7.3357500000000027</v>
      </c>
      <c r="AV57" s="22">
        <f t="shared" si="54"/>
        <v>7.5530500000000025</v>
      </c>
      <c r="AW57" s="22">
        <f t="shared" si="54"/>
        <v>7.7879000000000023</v>
      </c>
      <c r="AX57" s="22">
        <f t="shared" si="54"/>
        <v>7.7241000000000017</v>
      </c>
      <c r="AY57" s="22">
        <f t="shared" si="54"/>
        <v>7.8732000000000006</v>
      </c>
      <c r="AZ57" s="22">
        <f t="shared" si="54"/>
        <v>8.6309000000000022</v>
      </c>
      <c r="BA57" s="41" t="s">
        <v>8</v>
      </c>
      <c r="BB57" s="23">
        <f>SLOPE(C57:AZ57,C$54:AZ$54)</f>
        <v>0.17470974069627854</v>
      </c>
      <c r="BC57" s="23">
        <f>RSQ(C57:AZ57,C$54:AZ$54)</f>
        <v>0.99352476265929179</v>
      </c>
      <c r="BD57" s="23">
        <f>INTERCEPT(C57:AZ57,C$54:AZ$54)</f>
        <v>-0.22853164705882367</v>
      </c>
      <c r="BE57" s="42">
        <f>BB57-BB$55</f>
        <v>6.5658319327731585E-3</v>
      </c>
      <c r="BF57" s="49">
        <f>BE57/BE$56</f>
        <v>4.517262701104024E-3</v>
      </c>
      <c r="BG57"/>
      <c r="BH57"/>
    </row>
    <row r="58" spans="1:63" ht="18" customHeight="1" x14ac:dyDescent="0.15">
      <c r="A58" s="45" t="s">
        <v>11</v>
      </c>
      <c r="C58" s="22">
        <f t="shared" ref="C58:AH58" si="55">AVERAGE(C49:C50)</f>
        <v>0</v>
      </c>
      <c r="D58" s="22">
        <f t="shared" si="55"/>
        <v>0.31950000000000145</v>
      </c>
      <c r="E58" s="22">
        <f t="shared" si="55"/>
        <v>0.33650000000000269</v>
      </c>
      <c r="F58" s="22">
        <f t="shared" si="55"/>
        <v>0.63845000000000063</v>
      </c>
      <c r="G58" s="22">
        <f t="shared" si="55"/>
        <v>0.7151000000000014</v>
      </c>
      <c r="H58" s="22">
        <f t="shared" si="55"/>
        <v>0.91895000000000238</v>
      </c>
      <c r="I58" s="22">
        <f t="shared" si="55"/>
        <v>1.3565000000000005</v>
      </c>
      <c r="J58" s="22">
        <f t="shared" si="55"/>
        <v>1.4418000000000024</v>
      </c>
      <c r="K58" s="22">
        <f t="shared" si="55"/>
        <v>1.2024000000000008</v>
      </c>
      <c r="L58" s="22">
        <f t="shared" si="55"/>
        <v>1.501850000000001</v>
      </c>
      <c r="M58" s="22">
        <f t="shared" si="55"/>
        <v>1.7451500000000006</v>
      </c>
      <c r="N58" s="22">
        <f t="shared" si="55"/>
        <v>2.0159000000000002</v>
      </c>
      <c r="O58" s="22">
        <f t="shared" si="55"/>
        <v>1.8257500000000011</v>
      </c>
      <c r="P58" s="22">
        <f t="shared" si="55"/>
        <v>2.3426500000000008</v>
      </c>
      <c r="Q58" s="22">
        <f t="shared" si="55"/>
        <v>2.7824000000000009</v>
      </c>
      <c r="R58" s="22">
        <f t="shared" si="55"/>
        <v>3.3813000000000013</v>
      </c>
      <c r="S58" s="22">
        <f t="shared" si="55"/>
        <v>2.8768000000000011</v>
      </c>
      <c r="T58" s="22">
        <f t="shared" si="55"/>
        <v>3.2037000000000013</v>
      </c>
      <c r="U58" s="22">
        <f t="shared" si="55"/>
        <v>3.2954000000000008</v>
      </c>
      <c r="V58" s="22">
        <f t="shared" si="55"/>
        <v>3.2550500000000007</v>
      </c>
      <c r="W58" s="22">
        <f t="shared" si="55"/>
        <v>3.844100000000001</v>
      </c>
      <c r="X58" s="22">
        <f t="shared" si="55"/>
        <v>3.4438000000000013</v>
      </c>
      <c r="Y58" s="22">
        <f t="shared" si="55"/>
        <v>4.0150500000000005</v>
      </c>
      <c r="Z58" s="22">
        <f t="shared" si="55"/>
        <v>4.1224000000000025</v>
      </c>
      <c r="AA58" s="22">
        <f t="shared" si="55"/>
        <v>4.0698000000000008</v>
      </c>
      <c r="AB58" s="22">
        <f t="shared" si="55"/>
        <v>4.5203500000000023</v>
      </c>
      <c r="AC58" s="22">
        <f t="shared" si="55"/>
        <v>4.7899000000000012</v>
      </c>
      <c r="AD58" s="22">
        <f t="shared" si="55"/>
        <v>4.5577500000000022</v>
      </c>
      <c r="AE58" s="22">
        <f t="shared" si="55"/>
        <v>5.084500000000002</v>
      </c>
      <c r="AF58" s="22">
        <f t="shared" si="55"/>
        <v>5.193150000000001</v>
      </c>
      <c r="AG58" s="22">
        <f t="shared" si="55"/>
        <v>5.4818500000000014</v>
      </c>
      <c r="AH58" s="22">
        <f t="shared" si="55"/>
        <v>6.1737500000000018</v>
      </c>
      <c r="AI58" s="22">
        <f t="shared" ref="AI58:AZ58" si="56">AVERAGE(AI49:AI50)</f>
        <v>5.620000000000001</v>
      </c>
      <c r="AJ58" s="22">
        <f t="shared" si="56"/>
        <v>6.3864500000000017</v>
      </c>
      <c r="AK58" s="22">
        <f t="shared" si="56"/>
        <v>6.15245</v>
      </c>
      <c r="AL58" s="22">
        <f t="shared" si="56"/>
        <v>6.2551500000000022</v>
      </c>
      <c r="AM58" s="22">
        <f t="shared" si="56"/>
        <v>6.4265500000000007</v>
      </c>
      <c r="AN58" s="22">
        <f t="shared" si="56"/>
        <v>6.6381500000000013</v>
      </c>
      <c r="AO58" s="22">
        <f t="shared" si="56"/>
        <v>6.5655000000000019</v>
      </c>
      <c r="AP58" s="22">
        <f t="shared" si="56"/>
        <v>7.273100000000003</v>
      </c>
      <c r="AQ58" s="22">
        <f t="shared" si="56"/>
        <v>7.6155500000000025</v>
      </c>
      <c r="AR58" s="22">
        <f t="shared" si="56"/>
        <v>7.3127000000000013</v>
      </c>
      <c r="AS58" s="22">
        <f t="shared" si="56"/>
        <v>7.7749000000000006</v>
      </c>
      <c r="AT58" s="22">
        <f t="shared" si="56"/>
        <v>7.6163000000000025</v>
      </c>
      <c r="AU58" s="22">
        <f t="shared" si="56"/>
        <v>8.5750500000000009</v>
      </c>
      <c r="AV58" s="22">
        <f t="shared" si="56"/>
        <v>8.0915500000000016</v>
      </c>
      <c r="AW58" s="22">
        <f t="shared" si="56"/>
        <v>8.1261000000000028</v>
      </c>
      <c r="AX58" s="22">
        <f t="shared" si="56"/>
        <v>8.6264500000000019</v>
      </c>
      <c r="AY58" s="22">
        <f t="shared" si="56"/>
        <v>8.686650000000002</v>
      </c>
      <c r="AZ58" s="22">
        <f t="shared" si="56"/>
        <v>8.8471000000000011</v>
      </c>
      <c r="BA58" s="38" t="s">
        <v>11</v>
      </c>
      <c r="BB58" s="23">
        <f>SLOPE(C58:AZ58,C$54:AZ$54)</f>
        <v>0.18136002641056423</v>
      </c>
      <c r="BC58" s="23">
        <f>RSQ(C58:AZ58,C$54:AZ$54)</f>
        <v>0.99260132919681199</v>
      </c>
      <c r="BD58" s="23">
        <f>INTERCEPT(C58:AZ58,C$54:AZ$54)</f>
        <v>1.7504352941180024E-2</v>
      </c>
      <c r="BE58" s="23">
        <f>BB58-BB$55</f>
        <v>1.321611764705885E-2</v>
      </c>
      <c r="BF58" s="48">
        <f>BE58/BE$56</f>
        <v>9.0926292222722679E-3</v>
      </c>
      <c r="BG58"/>
      <c r="BH58"/>
    </row>
    <row r="59" spans="1:63" ht="18" customHeight="1" x14ac:dyDescent="0.15">
      <c r="A59" s="45" t="s">
        <v>14</v>
      </c>
      <c r="C59" s="22">
        <f>AVERAGE(C51:C52)</f>
        <v>0</v>
      </c>
      <c r="D59" s="22">
        <f>AVERAGE(D51:D52)</f>
        <v>0.43262222222222135</v>
      </c>
      <c r="E59" s="22">
        <f>AVERAGE(E51:E52)</f>
        <v>0.38337222222222245</v>
      </c>
      <c r="F59" s="22">
        <f>AVERAGE(F51:F52)</f>
        <v>0.7889222222222223</v>
      </c>
      <c r="G59" s="22">
        <f>AVERAGE(G51:G52)</f>
        <v>0.74532222222222089</v>
      </c>
      <c r="H59" s="22">
        <f t="shared" ref="H59:AZ59" si="57">AVERAGE(H51:H52)</f>
        <v>1.2272222222222222</v>
      </c>
      <c r="I59" s="22">
        <f t="shared" si="57"/>
        <v>1.1158722222222224</v>
      </c>
      <c r="J59" s="22">
        <f t="shared" si="57"/>
        <v>1.379322222222223</v>
      </c>
      <c r="K59" s="22">
        <f t="shared" si="57"/>
        <v>1.1581722222222233</v>
      </c>
      <c r="L59" s="22">
        <f t="shared" si="57"/>
        <v>1.2735222222222227</v>
      </c>
      <c r="M59" s="22">
        <f t="shared" si="57"/>
        <v>2.3676166666666667</v>
      </c>
      <c r="N59" s="22">
        <f t="shared" si="57"/>
        <v>2.6897166666666656</v>
      </c>
      <c r="O59" s="22">
        <f t="shared" si="57"/>
        <v>2.5262166666666666</v>
      </c>
      <c r="P59" s="22">
        <f t="shared" si="57"/>
        <v>2.347016666666665</v>
      </c>
      <c r="Q59" s="22">
        <f t="shared" si="57"/>
        <v>2.9380666666666659</v>
      </c>
      <c r="R59" s="22">
        <f t="shared" si="57"/>
        <v>2.8132666666666655</v>
      </c>
      <c r="S59" s="22">
        <f t="shared" si="57"/>
        <v>3.2371166666666671</v>
      </c>
      <c r="T59" s="22">
        <f t="shared" si="57"/>
        <v>3.484516666666666</v>
      </c>
      <c r="U59" s="22">
        <f t="shared" si="57"/>
        <v>3.6154166666666665</v>
      </c>
      <c r="V59" s="22">
        <f t="shared" si="57"/>
        <v>3.7576166666666673</v>
      </c>
      <c r="W59" s="22">
        <f t="shared" si="57"/>
        <v>3.9409166666666664</v>
      </c>
      <c r="X59" s="22">
        <f t="shared" si="57"/>
        <v>3.9366666666666656</v>
      </c>
      <c r="Y59" s="22">
        <f t="shared" si="57"/>
        <v>4.0454166666666662</v>
      </c>
      <c r="Z59" s="22">
        <f t="shared" si="57"/>
        <v>4.5132666666666665</v>
      </c>
      <c r="AA59" s="22">
        <f t="shared" si="57"/>
        <v>4.8498809523809516</v>
      </c>
      <c r="AB59" s="22">
        <f t="shared" si="57"/>
        <v>5.1693309523809514</v>
      </c>
      <c r="AC59" s="22">
        <f t="shared" si="57"/>
        <v>5.318880952380951</v>
      </c>
      <c r="AD59" s="22">
        <f t="shared" si="57"/>
        <v>5.3030809523809523</v>
      </c>
      <c r="AE59" s="22">
        <f t="shared" si="57"/>
        <v>5.6227309523809517</v>
      </c>
      <c r="AF59" s="22">
        <f t="shared" si="57"/>
        <v>5.6387309523809517</v>
      </c>
      <c r="AG59" s="22">
        <f t="shared" si="57"/>
        <v>5.701080952380952</v>
      </c>
      <c r="AH59" s="22">
        <f t="shared" si="57"/>
        <v>6.9387866666666671</v>
      </c>
      <c r="AI59" s="22">
        <f t="shared" si="57"/>
        <v>7.3787366666666685</v>
      </c>
      <c r="AJ59" s="22">
        <f t="shared" si="57"/>
        <v>7.1230866666666675</v>
      </c>
      <c r="AK59" s="22">
        <f t="shared" si="57"/>
        <v>7.514636666666668</v>
      </c>
      <c r="AL59" s="22">
        <f t="shared" si="57"/>
        <v>7.5691366666666671</v>
      </c>
      <c r="AM59" s="22">
        <f t="shared" si="57"/>
        <v>8.1821380952380949</v>
      </c>
      <c r="AN59" s="22">
        <f t="shared" si="57"/>
        <v>8.1582380952380955</v>
      </c>
      <c r="AO59" s="22">
        <f t="shared" si="57"/>
        <v>8.1711880952380955</v>
      </c>
      <c r="AP59" s="22">
        <f t="shared" si="57"/>
        <v>8.2714880952380945</v>
      </c>
      <c r="AQ59" s="22">
        <f t="shared" si="57"/>
        <v>8.316988095238095</v>
      </c>
      <c r="AR59" s="22">
        <f t="shared" si="57"/>
        <v>8.4829380952380955</v>
      </c>
      <c r="AS59" s="22">
        <f t="shared" si="57"/>
        <v>5.2264999999999997</v>
      </c>
      <c r="AT59" s="22">
        <f t="shared" si="57"/>
        <v>9.1805238095238089</v>
      </c>
      <c r="AU59" s="22">
        <f t="shared" si="57"/>
        <v>9.3831238095238092</v>
      </c>
      <c r="AV59" s="22">
        <f t="shared" si="57"/>
        <v>9.5282738095238084</v>
      </c>
      <c r="AW59" s="22">
        <f t="shared" si="57"/>
        <v>9.1284238095238095</v>
      </c>
      <c r="AX59" s="22">
        <f t="shared" si="57"/>
        <v>9.5729238095238074</v>
      </c>
      <c r="AY59" s="22">
        <f t="shared" si="57"/>
        <v>9.6724238095238082</v>
      </c>
      <c r="AZ59" s="22">
        <f t="shared" si="57"/>
        <v>9.6404238095238082</v>
      </c>
      <c r="BA59" s="38" t="s">
        <v>14</v>
      </c>
      <c r="BB59" s="23">
        <f>SLOPE(C59:AZ59,C$54:AZ$54)</f>
        <v>0.20437128371348542</v>
      </c>
      <c r="BC59" s="23">
        <f>RSQ(C59:AZ59,C$54:AZ$54)</f>
        <v>0.9627183445423646</v>
      </c>
      <c r="BD59" s="23">
        <f>INTERCEPT(C59:AZ59,C$54:AZ$54)</f>
        <v>-1.1878879551821875E-2</v>
      </c>
      <c r="BE59" s="23">
        <f>BB59-BB$55</f>
        <v>3.6227374949980046E-2</v>
      </c>
      <c r="BF59" s="48">
        <f>BE59/BE$56</f>
        <v>2.4924270267048423E-2</v>
      </c>
      <c r="BG59"/>
      <c r="BH59"/>
    </row>
    <row r="60" spans="1:63" ht="18" customHeight="1" x14ac:dyDescent="0.15">
      <c r="BG60"/>
      <c r="BH60"/>
    </row>
    <row r="61" spans="1:63" ht="18" customHeight="1" x14ac:dyDescent="0.15">
      <c r="A61" s="20" t="s">
        <v>53</v>
      </c>
      <c r="BG61"/>
      <c r="BH61"/>
    </row>
    <row r="62" spans="1:63" ht="18" customHeight="1" x14ac:dyDescent="0.15">
      <c r="A62" s="45" t="s">
        <v>17</v>
      </c>
    </row>
    <row r="63" spans="1:63" ht="18" customHeight="1" x14ac:dyDescent="0.15">
      <c r="A63" s="45" t="s">
        <v>5</v>
      </c>
      <c r="C63" s="22">
        <f>STDEV(C45:C46)</f>
        <v>0</v>
      </c>
      <c r="D63" s="22">
        <f t="shared" ref="D63:F63" si="58">STDEV(D45:D46)</f>
        <v>0.66241763261555653</v>
      </c>
      <c r="E63" s="22">
        <f t="shared" si="58"/>
        <v>0.67613550417057233</v>
      </c>
      <c r="F63" s="22">
        <f t="shared" si="58"/>
        <v>8.2377940008229206E-2</v>
      </c>
      <c r="G63" s="22">
        <f>STDEV(G45:G46)</f>
        <v>0.26664996718544609</v>
      </c>
      <c r="H63" s="22">
        <f t="shared" ref="H63:AZ63" si="59">STDEV(H45:H46)</f>
        <v>0.50812693296064948</v>
      </c>
      <c r="I63" s="22">
        <f t="shared" si="59"/>
        <v>0.19155522702343897</v>
      </c>
      <c r="J63" s="22">
        <f t="shared" si="59"/>
        <v>0.22599132726721644</v>
      </c>
      <c r="K63" s="22">
        <f t="shared" si="59"/>
        <v>0.198555584157177</v>
      </c>
      <c r="L63" s="22">
        <f t="shared" si="59"/>
        <v>0.11808683245814953</v>
      </c>
      <c r="M63" s="22">
        <f t="shared" si="59"/>
        <v>0.50805622228252856</v>
      </c>
      <c r="N63" s="22">
        <f t="shared" si="59"/>
        <v>0.24600244917480185</v>
      </c>
      <c r="O63" s="22">
        <f t="shared" si="59"/>
        <v>0.51979419485023304</v>
      </c>
      <c r="P63" s="22">
        <f t="shared" si="59"/>
        <v>0.34775511498753747</v>
      </c>
      <c r="Q63" s="22">
        <f t="shared" si="59"/>
        <v>1.4009199548867837</v>
      </c>
      <c r="R63" s="22">
        <f t="shared" si="59"/>
        <v>7.6933217793092923E-2</v>
      </c>
      <c r="S63" s="22">
        <f t="shared" si="59"/>
        <v>0.22196081861445496</v>
      </c>
      <c r="T63" s="22">
        <f t="shared" si="59"/>
        <v>0.22584990591097945</v>
      </c>
      <c r="U63" s="22">
        <f t="shared" si="59"/>
        <v>0.6166678238727854</v>
      </c>
      <c r="V63" s="22">
        <f t="shared" si="59"/>
        <v>0.26629641379485619</v>
      </c>
      <c r="W63" s="22">
        <f t="shared" si="59"/>
        <v>0.69140901064420257</v>
      </c>
      <c r="X63" s="22">
        <f t="shared" si="59"/>
        <v>0.29189367927380477</v>
      </c>
      <c r="Y63" s="22">
        <f t="shared" si="59"/>
        <v>6.6963012178373277E-2</v>
      </c>
      <c r="Z63" s="22">
        <f t="shared" si="59"/>
        <v>0.70682393847406855</v>
      </c>
      <c r="AA63" s="22">
        <f t="shared" si="59"/>
        <v>0.40913198359453751</v>
      </c>
      <c r="AB63" s="22">
        <f t="shared" si="59"/>
        <v>0.58442375465069363</v>
      </c>
      <c r="AC63" s="22">
        <f t="shared" si="59"/>
        <v>0.42794102397410105</v>
      </c>
      <c r="AD63" s="22">
        <f t="shared" si="59"/>
        <v>0.16885709934735094</v>
      </c>
      <c r="AE63" s="22">
        <f t="shared" si="59"/>
        <v>0.22387000692366171</v>
      </c>
      <c r="AF63" s="22">
        <f t="shared" si="59"/>
        <v>0.28694393180550548</v>
      </c>
      <c r="AG63" s="22">
        <f t="shared" si="59"/>
        <v>0.64070945443313221</v>
      </c>
      <c r="AH63" s="22">
        <f t="shared" si="59"/>
        <v>0.40368726137940125</v>
      </c>
      <c r="AI63" s="22">
        <f t="shared" si="59"/>
        <v>8.6620580695348656E-2</v>
      </c>
      <c r="AJ63" s="22">
        <f t="shared" si="59"/>
        <v>0.27761012229384474</v>
      </c>
      <c r="AK63" s="22">
        <f t="shared" si="59"/>
        <v>0.59156553314066362</v>
      </c>
      <c r="AL63" s="22">
        <f t="shared" si="59"/>
        <v>0.29924758979814786</v>
      </c>
      <c r="AM63" s="22">
        <f t="shared" si="59"/>
        <v>0.3757565435225399</v>
      </c>
      <c r="AN63" s="22">
        <f t="shared" si="59"/>
        <v>0.46032651455244483</v>
      </c>
      <c r="AO63" s="22">
        <f t="shared" si="59"/>
        <v>0.68589357775094528</v>
      </c>
      <c r="AP63" s="22">
        <f t="shared" si="59"/>
        <v>1.0792570801250219</v>
      </c>
      <c r="AQ63" s="22">
        <f t="shared" si="59"/>
        <v>1.4548014916132037</v>
      </c>
      <c r="AR63" s="22">
        <f t="shared" si="59"/>
        <v>0.19905055890400894</v>
      </c>
      <c r="AS63" s="22">
        <f t="shared" si="59"/>
        <v>0.31098556236585739</v>
      </c>
      <c r="AT63" s="22">
        <f t="shared" si="59"/>
        <v>0.62274894219100563</v>
      </c>
      <c r="AU63" s="22">
        <f t="shared" si="59"/>
        <v>0.24989153647133136</v>
      </c>
      <c r="AV63" s="22">
        <f t="shared" si="59"/>
        <v>0.58810070991285013</v>
      </c>
      <c r="AW63" s="22">
        <f t="shared" si="59"/>
        <v>0.69819723574360271</v>
      </c>
      <c r="AX63" s="22">
        <f t="shared" si="59"/>
        <v>1.3703022312614199</v>
      </c>
      <c r="AY63" s="22">
        <f t="shared" si="59"/>
        <v>0.58279740905395583</v>
      </c>
      <c r="AZ63" s="22">
        <f t="shared" si="59"/>
        <v>2.1738583774017988</v>
      </c>
    </row>
    <row r="64" spans="1:63" ht="18" customHeight="1" x14ac:dyDescent="0.15">
      <c r="A64" s="45" t="s">
        <v>8</v>
      </c>
      <c r="C64" s="22">
        <f>STDEV(C47:C48)</f>
        <v>0</v>
      </c>
      <c r="D64" s="22">
        <f t="shared" ref="D64:F64" si="60">STDEV(D47:D48)</f>
        <v>0.11490485194281498</v>
      </c>
      <c r="E64" s="22">
        <f t="shared" si="60"/>
        <v>0.21729391385862709</v>
      </c>
      <c r="F64" s="22">
        <f t="shared" si="60"/>
        <v>0.49773246327720888</v>
      </c>
      <c r="G64" s="22">
        <f>STDEV(G47:G48)</f>
        <v>0.10542962107491249</v>
      </c>
      <c r="H64" s="22">
        <f t="shared" ref="H64:AZ64" si="61">STDEV(H47:H48)</f>
        <v>8.0680883733382946E-2</v>
      </c>
      <c r="I64" s="22">
        <f t="shared" si="61"/>
        <v>0.26813489142593677</v>
      </c>
      <c r="J64" s="22">
        <f t="shared" si="61"/>
        <v>0.47362012203874843</v>
      </c>
      <c r="K64" s="22">
        <f t="shared" si="61"/>
        <v>3.0193459556665549E-2</v>
      </c>
      <c r="L64" s="22">
        <f t="shared" si="61"/>
        <v>0.54751278067274367</v>
      </c>
      <c r="M64" s="22">
        <f t="shared" si="61"/>
        <v>0.28545900756500714</v>
      </c>
      <c r="N64" s="22">
        <f t="shared" si="61"/>
        <v>5.0063160108008958E-2</v>
      </c>
      <c r="O64" s="22">
        <f t="shared" si="61"/>
        <v>0.32505698731145705</v>
      </c>
      <c r="P64" s="22">
        <f t="shared" si="61"/>
        <v>0.53832039251731734</v>
      </c>
      <c r="Q64" s="22">
        <f t="shared" si="61"/>
        <v>0.79238385899764563</v>
      </c>
      <c r="R64" s="22">
        <f t="shared" si="61"/>
        <v>0.50006591565512726</v>
      </c>
      <c r="S64" s="22">
        <f t="shared" si="61"/>
        <v>0.33007744545787981</v>
      </c>
      <c r="T64" s="22">
        <f t="shared" si="61"/>
        <v>0.11327850634608468</v>
      </c>
      <c r="U64" s="22">
        <f t="shared" si="61"/>
        <v>0.30087393539487817</v>
      </c>
      <c r="V64" s="22">
        <f t="shared" si="61"/>
        <v>0.30907637405664057</v>
      </c>
      <c r="W64" s="22">
        <f t="shared" si="61"/>
        <v>0.16312953441973818</v>
      </c>
      <c r="X64" s="22">
        <f t="shared" si="61"/>
        <v>0.38247405794380396</v>
      </c>
      <c r="Y64" s="22">
        <f t="shared" si="61"/>
        <v>0.25307351698666591</v>
      </c>
      <c r="Z64" s="22">
        <f t="shared" si="61"/>
        <v>0.24098199102837647</v>
      </c>
      <c r="AA64" s="22">
        <f t="shared" si="61"/>
        <v>0.27025621176949916</v>
      </c>
      <c r="AB64" s="22">
        <f t="shared" si="61"/>
        <v>8.7115555442183107E-2</v>
      </c>
      <c r="AC64" s="22">
        <f t="shared" si="61"/>
        <v>0.56412979003062669</v>
      </c>
      <c r="AD64" s="22">
        <f t="shared" si="61"/>
        <v>0.19544431431996345</v>
      </c>
      <c r="AE64" s="22">
        <f t="shared" si="61"/>
        <v>0.46273067760847597</v>
      </c>
      <c r="AF64" s="22">
        <f t="shared" si="61"/>
        <v>1.4424978336204609E-2</v>
      </c>
      <c r="AG64" s="22">
        <f t="shared" si="61"/>
        <v>0.12685495654486489</v>
      </c>
      <c r="AH64" s="22">
        <f t="shared" si="61"/>
        <v>0.21234416639032022</v>
      </c>
      <c r="AI64" s="22">
        <f t="shared" si="61"/>
        <v>0.40580858172295842</v>
      </c>
      <c r="AJ64" s="22">
        <f t="shared" si="61"/>
        <v>0.63533544289611188</v>
      </c>
      <c r="AK64" s="22">
        <f t="shared" si="61"/>
        <v>0.23228457761978213</v>
      </c>
      <c r="AL64" s="22">
        <f t="shared" si="61"/>
        <v>0.31162195846891122</v>
      </c>
      <c r="AM64" s="22">
        <f t="shared" si="61"/>
        <v>0.13187541469129024</v>
      </c>
      <c r="AN64" s="22">
        <f t="shared" si="61"/>
        <v>0.1024597725939306</v>
      </c>
      <c r="AO64" s="22">
        <f t="shared" si="61"/>
        <v>0.47729707730091758</v>
      </c>
      <c r="AP64" s="22">
        <f t="shared" si="61"/>
        <v>0.45700311268086574</v>
      </c>
      <c r="AQ64" s="22">
        <f t="shared" si="61"/>
        <v>0.38381756082805779</v>
      </c>
      <c r="AR64" s="22">
        <f t="shared" si="61"/>
        <v>0.5419973477794866</v>
      </c>
      <c r="AS64" s="22">
        <f t="shared" si="61"/>
        <v>0.59262619331244593</v>
      </c>
      <c r="AT64" s="22">
        <f t="shared" si="61"/>
        <v>0.27280179618176981</v>
      </c>
      <c r="AU64" s="22">
        <f t="shared" si="61"/>
        <v>1.0439017410657028</v>
      </c>
      <c r="AV64" s="22">
        <f t="shared" si="61"/>
        <v>0.53789612844860668</v>
      </c>
      <c r="AW64" s="22">
        <f t="shared" si="61"/>
        <v>0.16942278477229633</v>
      </c>
      <c r="AX64" s="22">
        <f t="shared" si="61"/>
        <v>0.11865251788310499</v>
      </c>
      <c r="AY64" s="22">
        <f t="shared" si="61"/>
        <v>0.21354624791833707</v>
      </c>
      <c r="AZ64" s="22">
        <f t="shared" si="61"/>
        <v>0.43388072093606678</v>
      </c>
    </row>
    <row r="65" spans="1:59" ht="18" customHeight="1" x14ac:dyDescent="0.15">
      <c r="A65" s="45" t="s">
        <v>11</v>
      </c>
      <c r="C65" s="22">
        <f>STDEV(C49:C50)</f>
        <v>0</v>
      </c>
      <c r="D65" s="22">
        <f t="shared" ref="D65:F65" si="62">STDEV(D49:D50)</f>
        <v>0.29740911216706206</v>
      </c>
      <c r="E65" s="22">
        <f t="shared" si="62"/>
        <v>0.45141696910949242</v>
      </c>
      <c r="F65" s="22">
        <f t="shared" si="62"/>
        <v>0.34881577515932477</v>
      </c>
      <c r="G65" s="22">
        <f>STDEV(G49:G50)</f>
        <v>6.8872200487567481E-2</v>
      </c>
      <c r="H65" s="22">
        <f t="shared" ref="H65:AZ65" si="63">STDEV(H49:H50)</f>
        <v>0.41259680682235073</v>
      </c>
      <c r="I65" s="22">
        <f t="shared" si="63"/>
        <v>0.38608030252785452</v>
      </c>
      <c r="J65" s="22">
        <f t="shared" si="63"/>
        <v>0.48139829663180222</v>
      </c>
      <c r="K65" s="22">
        <f t="shared" si="63"/>
        <v>1.7394826817188722E-2</v>
      </c>
      <c r="L65" s="22">
        <f t="shared" si="63"/>
        <v>0.4987224127708732</v>
      </c>
      <c r="M65" s="22">
        <f t="shared" si="63"/>
        <v>0.28008499602799314</v>
      </c>
      <c r="N65" s="22">
        <f t="shared" si="63"/>
        <v>5.4588643507602369E-2</v>
      </c>
      <c r="O65" s="22">
        <f t="shared" si="63"/>
        <v>0.31671312729345463</v>
      </c>
      <c r="P65" s="22">
        <f t="shared" si="63"/>
        <v>7.304413049657095E-2</v>
      </c>
      <c r="Q65" s="22">
        <f t="shared" si="63"/>
        <v>1.6404877323527352E-2</v>
      </c>
      <c r="R65" s="22">
        <f t="shared" si="63"/>
        <v>0.2903380443551955</v>
      </c>
      <c r="S65" s="22">
        <f t="shared" si="63"/>
        <v>2.0081832585698879E-2</v>
      </c>
      <c r="T65" s="22">
        <f t="shared" si="63"/>
        <v>0.12841059146347922</v>
      </c>
      <c r="U65" s="22">
        <f t="shared" si="63"/>
        <v>5.402295808265193E-2</v>
      </c>
      <c r="V65" s="22">
        <f t="shared" si="63"/>
        <v>0.37455446199451303</v>
      </c>
      <c r="W65" s="22">
        <f t="shared" si="63"/>
        <v>0.14863384540541255</v>
      </c>
      <c r="X65" s="22">
        <f t="shared" si="63"/>
        <v>3.0971277015971455E-2</v>
      </c>
      <c r="Y65" s="22">
        <f t="shared" si="63"/>
        <v>4.5608387386531529E-2</v>
      </c>
      <c r="Z65" s="22">
        <f t="shared" si="63"/>
        <v>0.25894250327051316</v>
      </c>
      <c r="AA65" s="22">
        <f t="shared" si="63"/>
        <v>0.19431294347006259</v>
      </c>
      <c r="AB65" s="22">
        <f t="shared" si="63"/>
        <v>0.10599530649986263</v>
      </c>
      <c r="AC65" s="22">
        <f t="shared" si="63"/>
        <v>0.13321891757554408</v>
      </c>
      <c r="AD65" s="22">
        <f t="shared" si="63"/>
        <v>0.18179715344306221</v>
      </c>
      <c r="AE65" s="22">
        <f t="shared" si="63"/>
        <v>0.39484842661456737</v>
      </c>
      <c r="AF65" s="22">
        <f t="shared" si="63"/>
        <v>0.43522422382032055</v>
      </c>
      <c r="AG65" s="22">
        <f t="shared" si="63"/>
        <v>3.245620125646477E-2</v>
      </c>
      <c r="AH65" s="22">
        <f t="shared" si="63"/>
        <v>0.53832039251731767</v>
      </c>
      <c r="AI65" s="22">
        <f t="shared" si="63"/>
        <v>0.31720810204028449</v>
      </c>
      <c r="AJ65" s="22">
        <f t="shared" si="63"/>
        <v>0.27032692244761514</v>
      </c>
      <c r="AK65" s="22">
        <f t="shared" si="63"/>
        <v>0.54525003897294722</v>
      </c>
      <c r="AL65" s="22">
        <f t="shared" si="63"/>
        <v>0.24826519087459603</v>
      </c>
      <c r="AM65" s="22">
        <f t="shared" si="63"/>
        <v>0.28461047942758527</v>
      </c>
      <c r="AN65" s="22">
        <f t="shared" si="63"/>
        <v>0.23369879118215192</v>
      </c>
      <c r="AO65" s="22">
        <f t="shared" si="63"/>
        <v>4.5961940777126495E-2</v>
      </c>
      <c r="AP65" s="22">
        <f t="shared" si="63"/>
        <v>0.18116075733999332</v>
      </c>
      <c r="AQ65" s="22">
        <f t="shared" si="63"/>
        <v>0.17133197308150058</v>
      </c>
      <c r="AR65" s="22">
        <f t="shared" si="63"/>
        <v>6.8872200487567481E-2</v>
      </c>
      <c r="AS65" s="22">
        <f t="shared" si="63"/>
        <v>0.40446507883870458</v>
      </c>
      <c r="AT65" s="22">
        <f t="shared" si="63"/>
        <v>0.29712626945458814</v>
      </c>
      <c r="AU65" s="22">
        <f t="shared" si="63"/>
        <v>0.33552216767301613</v>
      </c>
      <c r="AV65" s="22">
        <f t="shared" si="63"/>
        <v>2.83549819255823E-2</v>
      </c>
      <c r="AW65" s="22">
        <f t="shared" si="63"/>
        <v>0.24055772695966304</v>
      </c>
      <c r="AX65" s="22">
        <f t="shared" si="63"/>
        <v>0.42108208819658993</v>
      </c>
      <c r="AY65" s="22">
        <f t="shared" si="63"/>
        <v>0.53025937521179223</v>
      </c>
      <c r="AZ65" s="22">
        <f t="shared" si="63"/>
        <v>0.10267190462828858</v>
      </c>
    </row>
    <row r="66" spans="1:59" ht="18" customHeight="1" x14ac:dyDescent="0.15">
      <c r="A66" s="45" t="s">
        <v>14</v>
      </c>
      <c r="C66" s="22">
        <f>STDEV(C51:C52)</f>
        <v>0</v>
      </c>
      <c r="D66" s="22">
        <f t="shared" ref="D66:F66" si="64">STDEV(D51:D52)</f>
        <v>1.5022090729205469E-2</v>
      </c>
      <c r="E66" s="22">
        <f t="shared" si="64"/>
        <v>0.17504035531172013</v>
      </c>
      <c r="F66" s="22">
        <f t="shared" si="64"/>
        <v>2.9729911777886552E-2</v>
      </c>
      <c r="G66" s="22">
        <f>STDEV(G51:G52)</f>
        <v>8.1914392229452723E-2</v>
      </c>
      <c r="H66" s="22">
        <f t="shared" ref="H66:AZ66" si="65">STDEV(H51:H52)</f>
        <v>0.2500015308595101</v>
      </c>
      <c r="I66" s="22">
        <f t="shared" si="65"/>
        <v>0.40888842459212915</v>
      </c>
      <c r="J66" s="22">
        <f t="shared" si="65"/>
        <v>0.72998561392894046</v>
      </c>
      <c r="K66" s="22">
        <f t="shared" si="65"/>
        <v>0.17200765289463574</v>
      </c>
      <c r="L66" s="22">
        <f t="shared" si="65"/>
        <v>0.7936252242357299</v>
      </c>
      <c r="M66" s="22">
        <f t="shared" si="65"/>
        <v>0.23812999367759152</v>
      </c>
      <c r="N66" s="22">
        <f t="shared" si="65"/>
        <v>0.27277822595573203</v>
      </c>
      <c r="O66" s="22">
        <f t="shared" si="65"/>
        <v>7.8936687006455994E-2</v>
      </c>
      <c r="P66" s="22">
        <f t="shared" si="65"/>
        <v>9.4493036192558957E-2</v>
      </c>
      <c r="Q66" s="22">
        <f t="shared" si="65"/>
        <v>0.55173185113382817</v>
      </c>
      <c r="R66" s="22">
        <f t="shared" si="65"/>
        <v>0.47932411674032194</v>
      </c>
      <c r="S66" s="22">
        <f t="shared" si="65"/>
        <v>0.22808907738474335</v>
      </c>
      <c r="T66" s="22">
        <f t="shared" si="65"/>
        <v>0.14201061188829725</v>
      </c>
      <c r="U66" s="22">
        <f t="shared" si="65"/>
        <v>0.66168695560833379</v>
      </c>
      <c r="V66" s="22">
        <f t="shared" si="65"/>
        <v>0.1322053978558474</v>
      </c>
      <c r="W66" s="22">
        <f t="shared" si="65"/>
        <v>0.52733666718288874</v>
      </c>
      <c r="X66" s="22">
        <f t="shared" si="65"/>
        <v>0.15377215468203706</v>
      </c>
      <c r="Y66" s="22">
        <f t="shared" si="65"/>
        <v>0.31223478434594232</v>
      </c>
      <c r="Z66" s="22">
        <f t="shared" si="65"/>
        <v>0.74321636747914099</v>
      </c>
      <c r="AA66" s="22">
        <f t="shared" si="65"/>
        <v>1.9913473828267921E-2</v>
      </c>
      <c r="AB66" s="22">
        <f t="shared" si="65"/>
        <v>0.29165460983826036</v>
      </c>
      <c r="AC66" s="22">
        <f t="shared" si="65"/>
        <v>0.19957247105203488</v>
      </c>
      <c r="AD66" s="22">
        <f t="shared" si="65"/>
        <v>0.34622641747012467</v>
      </c>
      <c r="AE66" s="22">
        <f t="shared" si="65"/>
        <v>0.49493097355365323</v>
      </c>
      <c r="AF66" s="22">
        <f t="shared" si="65"/>
        <v>0.54145859975573263</v>
      </c>
      <c r="AG66" s="22">
        <f t="shared" si="65"/>
        <v>0.32600316352819136</v>
      </c>
      <c r="AH66" s="22">
        <f t="shared" si="65"/>
        <v>7.1578062436909395E-2</v>
      </c>
      <c r="AI66" s="22">
        <f t="shared" si="65"/>
        <v>0.3836242849745341</v>
      </c>
      <c r="AJ66" s="22">
        <f t="shared" si="65"/>
        <v>0.39072835110285314</v>
      </c>
      <c r="AK66" s="22">
        <f t="shared" si="65"/>
        <v>0.89811517896586779</v>
      </c>
      <c r="AL66" s="22">
        <f t="shared" si="65"/>
        <v>0.1778562116492485</v>
      </c>
      <c r="AM66" s="22">
        <f t="shared" si="65"/>
        <v>0.26044426338675208</v>
      </c>
      <c r="AN66" s="22">
        <f t="shared" si="65"/>
        <v>0.11488801606706936</v>
      </c>
      <c r="AO66" s="22">
        <f t="shared" si="65"/>
        <v>0.21398734786279361</v>
      </c>
      <c r="AP66" s="22">
        <f t="shared" si="65"/>
        <v>0.12291199444596503</v>
      </c>
      <c r="AQ66" s="22">
        <f t="shared" si="65"/>
        <v>0.41127013981384031</v>
      </c>
      <c r="AR66" s="22">
        <f t="shared" si="65"/>
        <v>0.37895535991361506</v>
      </c>
      <c r="AS66" s="22">
        <f t="shared" si="65"/>
        <v>4.8875220715614187</v>
      </c>
      <c r="AT66" s="22">
        <f t="shared" si="65"/>
        <v>0.23656425723353891</v>
      </c>
      <c r="AU66" s="22">
        <f t="shared" si="65"/>
        <v>0.43073577934736451</v>
      </c>
      <c r="AV66" s="22">
        <f t="shared" si="65"/>
        <v>0.52810438311675123</v>
      </c>
      <c r="AW66" s="22">
        <f t="shared" si="65"/>
        <v>6.6643130539254455E-2</v>
      </c>
      <c r="AX66" s="22">
        <f t="shared" si="65"/>
        <v>3.8641702004267121E-2</v>
      </c>
      <c r="AY66" s="22">
        <f t="shared" si="65"/>
        <v>0.11621468307558512</v>
      </c>
      <c r="AZ66" s="22">
        <f t="shared" si="65"/>
        <v>0.39028927146349529</v>
      </c>
    </row>
    <row r="69" spans="1:59" ht="18" customHeight="1" x14ac:dyDescent="0.15">
      <c r="A69" s="51"/>
      <c r="B69" s="52"/>
      <c r="C69" s="53" t="s">
        <v>65</v>
      </c>
      <c r="D69" s="53" t="s">
        <v>67</v>
      </c>
    </row>
    <row r="70" spans="1:59" ht="18" customHeight="1" x14ac:dyDescent="0.15">
      <c r="A70" s="51" t="s">
        <v>57</v>
      </c>
      <c r="B70" s="52" t="s">
        <v>58</v>
      </c>
      <c r="C70" s="52">
        <v>100</v>
      </c>
      <c r="D70" s="52">
        <v>1.3088456984879471</v>
      </c>
    </row>
    <row r="71" spans="1:59" ht="18" customHeight="1" x14ac:dyDescent="0.15">
      <c r="A71" s="51"/>
      <c r="B71" s="52" t="s">
        <v>59</v>
      </c>
      <c r="C71" s="52">
        <f>0.00451726270110402*100</f>
        <v>0.45172627011040195</v>
      </c>
      <c r="D71" s="52">
        <v>0.25718455849625271</v>
      </c>
      <c r="BB71" s="3"/>
      <c r="BC71" s="3"/>
      <c r="BD71" s="32"/>
      <c r="BE71" s="32"/>
      <c r="BF71" s="32"/>
      <c r="BG71" s="32"/>
    </row>
    <row r="72" spans="1:59" ht="18" customHeight="1" x14ac:dyDescent="0.15">
      <c r="A72" s="51" t="s">
        <v>60</v>
      </c>
      <c r="B72" s="52" t="s">
        <v>58</v>
      </c>
      <c r="C72" s="52">
        <v>100</v>
      </c>
      <c r="D72" s="52">
        <f>0.00598548484464005*100</f>
        <v>0.59854848446400499</v>
      </c>
    </row>
    <row r="73" spans="1:59" ht="18" customHeight="1" x14ac:dyDescent="0.15">
      <c r="A73" s="51"/>
      <c r="B73" s="52" t="s">
        <v>59</v>
      </c>
      <c r="C73" s="52">
        <f>1.02168913931046*100</f>
        <v>102.16891393104599</v>
      </c>
      <c r="D73" s="52">
        <f>0.006227957*100</f>
        <v>0.62279570000000006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DAE04-CCC6-C54E-B1F5-04DBFE78D392}">
  <sheetPr>
    <pageSetUpPr fitToPage="1"/>
  </sheetPr>
  <dimension ref="B3:N46"/>
  <sheetViews>
    <sheetView zoomScale="89" zoomScaleNormal="89" workbookViewId="0">
      <selection activeCell="K32" sqref="K32"/>
    </sheetView>
  </sheetViews>
  <sheetFormatPr baseColWidth="10" defaultRowHeight="18" customHeight="1" x14ac:dyDescent="0.15"/>
  <cols>
    <col min="1" max="2" width="10.83203125" style="6"/>
    <col min="3" max="3" width="16.5" style="6" customWidth="1"/>
    <col min="4" max="4" width="10.83203125" style="6"/>
    <col min="5" max="5" width="9" style="22" bestFit="1" customWidth="1"/>
    <col min="6" max="6" width="9.1640625" style="22" bestFit="1" customWidth="1"/>
    <col min="7" max="7" width="8.33203125" style="22" bestFit="1" customWidth="1"/>
    <col min="8" max="9" width="6.33203125" style="22" customWidth="1"/>
    <col min="10" max="10" width="12.5" style="26" customWidth="1"/>
    <col min="11" max="11" width="12.6640625" style="6" customWidth="1"/>
    <col min="12" max="12" width="10.83203125" style="6"/>
    <col min="13" max="14" width="11.33203125" style="26" customWidth="1"/>
    <col min="15" max="15" width="10.83203125" style="6"/>
    <col min="16" max="16" width="13.33203125" style="6" customWidth="1"/>
    <col min="17" max="16384" width="10.83203125" style="6"/>
  </cols>
  <sheetData>
    <row r="3" spans="2:6" ht="18" customHeight="1" x14ac:dyDescent="0.15">
      <c r="E3" s="53" t="s">
        <v>65</v>
      </c>
      <c r="F3" s="53" t="s">
        <v>67</v>
      </c>
    </row>
    <row r="4" spans="2:6" ht="18" customHeight="1" x14ac:dyDescent="0.15">
      <c r="B4" s="56" t="s">
        <v>61</v>
      </c>
      <c r="C4" s="57" t="s">
        <v>57</v>
      </c>
      <c r="D4" s="52" t="s">
        <v>58</v>
      </c>
      <c r="E4" s="52">
        <v>100</v>
      </c>
      <c r="F4" s="52">
        <v>1.3088456984879471</v>
      </c>
    </row>
    <row r="5" spans="2:6" ht="18" customHeight="1" x14ac:dyDescent="0.15">
      <c r="B5" s="56"/>
      <c r="C5" s="58"/>
      <c r="D5" s="52" t="s">
        <v>59</v>
      </c>
      <c r="E5" s="52">
        <f>0.00451726270110402*100</f>
        <v>0.45172627011040195</v>
      </c>
      <c r="F5" s="52">
        <v>0.25718455849625271</v>
      </c>
    </row>
    <row r="6" spans="2:6" ht="18" customHeight="1" x14ac:dyDescent="0.15">
      <c r="B6" s="56"/>
      <c r="C6" s="57" t="s">
        <v>60</v>
      </c>
      <c r="D6" s="52" t="s">
        <v>58</v>
      </c>
      <c r="E6" s="52">
        <v>100</v>
      </c>
      <c r="F6" s="52">
        <f>0.00598548484464005*100</f>
        <v>0.59854848446400499</v>
      </c>
    </row>
    <row r="7" spans="2:6" ht="18" customHeight="1" x14ac:dyDescent="0.15">
      <c r="B7" s="56"/>
      <c r="C7" s="58"/>
      <c r="D7" s="52" t="s">
        <v>59</v>
      </c>
      <c r="E7" s="52">
        <f>1.02168913931046*100</f>
        <v>102.16891393104599</v>
      </c>
      <c r="F7" s="52">
        <f>0.006227957*100</f>
        <v>0.62279570000000006</v>
      </c>
    </row>
    <row r="18" spans="5:7" ht="18" customHeight="1" x14ac:dyDescent="0.15">
      <c r="E18" s="6"/>
      <c r="F18" s="6"/>
      <c r="G18" s="6"/>
    </row>
    <row r="19" spans="5:7" ht="18" customHeight="1" x14ac:dyDescent="0.15">
      <c r="E19" s="6"/>
      <c r="F19" s="6"/>
      <c r="G19" s="6"/>
    </row>
    <row r="20" spans="5:7" ht="18" customHeight="1" x14ac:dyDescent="0.15">
      <c r="E20" s="6"/>
      <c r="F20" s="6"/>
      <c r="G20" s="6"/>
    </row>
    <row r="21" spans="5:7" ht="18" customHeight="1" x14ac:dyDescent="0.15">
      <c r="E21" s="6"/>
      <c r="F21" s="6"/>
      <c r="G21" s="6"/>
    </row>
    <row r="22" spans="5:7" ht="18" customHeight="1" x14ac:dyDescent="0.15">
      <c r="E22" s="6"/>
      <c r="F22" s="6"/>
      <c r="G22" s="6"/>
    </row>
    <row r="23" spans="5:7" ht="18" customHeight="1" x14ac:dyDescent="0.15">
      <c r="E23" s="6"/>
      <c r="F23" s="6"/>
      <c r="G23" s="6"/>
    </row>
    <row r="24" spans="5:7" ht="18" customHeight="1" x14ac:dyDescent="0.15">
      <c r="E24" s="6"/>
      <c r="F24" s="6"/>
      <c r="G24" s="6"/>
    </row>
    <row r="25" spans="5:7" ht="18" customHeight="1" x14ac:dyDescent="0.15">
      <c r="E25" s="6"/>
      <c r="F25" s="6"/>
      <c r="G25" s="6"/>
    </row>
    <row r="26" spans="5:7" ht="18" customHeight="1" x14ac:dyDescent="0.15">
      <c r="E26" s="6"/>
      <c r="F26" s="6"/>
      <c r="G26" s="6"/>
    </row>
    <row r="36" spans="2:7" ht="18" customHeight="1" x14ac:dyDescent="0.15">
      <c r="B36" s="7" t="s">
        <v>75</v>
      </c>
      <c r="C36" s="7"/>
      <c r="D36" s="7"/>
    </row>
    <row r="38" spans="2:7" ht="18" customHeight="1" x14ac:dyDescent="0.15">
      <c r="B38" s="54"/>
      <c r="C38" s="54"/>
      <c r="D38" s="54"/>
      <c r="E38" s="53" t="s">
        <v>65</v>
      </c>
      <c r="F38" s="53" t="s">
        <v>65</v>
      </c>
      <c r="G38" s="53" t="s">
        <v>67</v>
      </c>
    </row>
    <row r="39" spans="2:7" ht="18" customHeight="1" x14ac:dyDescent="0.15">
      <c r="B39" s="56" t="s">
        <v>61</v>
      </c>
      <c r="C39" s="56" t="s">
        <v>57</v>
      </c>
      <c r="D39" s="52" t="s">
        <v>70</v>
      </c>
      <c r="E39" s="52">
        <v>100.92549366892767</v>
      </c>
      <c r="F39" s="52">
        <f>AVERAGE(E39:E40)</f>
        <v>100</v>
      </c>
      <c r="G39" s="52">
        <v>1.3088456984879471</v>
      </c>
    </row>
    <row r="40" spans="2:7" ht="18" customHeight="1" x14ac:dyDescent="0.15">
      <c r="B40" s="56"/>
      <c r="C40" s="56"/>
      <c r="D40" s="52" t="s">
        <v>69</v>
      </c>
      <c r="E40" s="52">
        <v>99.074506331072328</v>
      </c>
      <c r="F40" s="51"/>
      <c r="G40" s="52"/>
    </row>
    <row r="41" spans="2:7" ht="18" customHeight="1" x14ac:dyDescent="0.15">
      <c r="B41" s="56"/>
      <c r="C41" s="56"/>
      <c r="D41" s="52" t="s">
        <v>71</v>
      </c>
      <c r="E41" s="52">
        <v>0.63358321543957186</v>
      </c>
      <c r="F41" s="52">
        <f>AVERAGE(E41:E42)</f>
        <v>0.45172627011040328</v>
      </c>
      <c r="G41" s="52">
        <v>0.25718455849625271</v>
      </c>
    </row>
    <row r="42" spans="2:7" ht="18" customHeight="1" x14ac:dyDescent="0.15">
      <c r="B42" s="56"/>
      <c r="C42" s="56"/>
      <c r="D42" s="52" t="s">
        <v>72</v>
      </c>
      <c r="E42" s="52">
        <v>0.26986932478123471</v>
      </c>
      <c r="F42" s="51"/>
      <c r="G42" s="52"/>
    </row>
    <row r="43" spans="2:7" ht="18" customHeight="1" x14ac:dyDescent="0.15">
      <c r="B43" s="56"/>
      <c r="C43" s="56" t="s">
        <v>60</v>
      </c>
      <c r="D43" s="52" t="s">
        <v>70</v>
      </c>
      <c r="E43" s="52">
        <v>99.576762307766572</v>
      </c>
      <c r="F43" s="52">
        <f>AVERAGE(E43:E44)</f>
        <v>100</v>
      </c>
      <c r="G43" s="52">
        <f>0.00598548484464005*100</f>
        <v>0.59854848446400499</v>
      </c>
    </row>
    <row r="44" spans="2:7" ht="18" customHeight="1" x14ac:dyDescent="0.15">
      <c r="B44" s="56"/>
      <c r="C44" s="56"/>
      <c r="D44" s="52" t="s">
        <v>69</v>
      </c>
      <c r="E44" s="52">
        <v>100.42323769223343</v>
      </c>
      <c r="F44" s="51"/>
      <c r="G44" s="52"/>
    </row>
    <row r="45" spans="2:7" ht="18" customHeight="1" x14ac:dyDescent="0.15">
      <c r="B45" s="56"/>
      <c r="C45" s="56"/>
      <c r="D45" s="52" t="s">
        <v>71</v>
      </c>
      <c r="E45" s="52">
        <v>101.72853085739244</v>
      </c>
      <c r="F45" s="52">
        <f>AVERAGE(E45:E46)</f>
        <v>102.16891393104626</v>
      </c>
      <c r="G45" s="52">
        <f>0.006227957*100</f>
        <v>0.62279570000000006</v>
      </c>
    </row>
    <row r="46" spans="2:7" ht="18" customHeight="1" x14ac:dyDescent="0.15">
      <c r="B46" s="56"/>
      <c r="C46" s="56"/>
      <c r="D46" s="52" t="s">
        <v>72</v>
      </c>
      <c r="E46" s="52">
        <v>102.6092970047001</v>
      </c>
      <c r="F46" s="51"/>
      <c r="G46" s="52"/>
    </row>
  </sheetData>
  <mergeCells count="6">
    <mergeCell ref="B39:B46"/>
    <mergeCell ref="C39:C42"/>
    <mergeCell ref="C43:C46"/>
    <mergeCell ref="B4:B7"/>
    <mergeCell ref="C4:C5"/>
    <mergeCell ref="C6:C7"/>
  </mergeCells>
  <pageMargins left="0.75" right="0.75" top="1" bottom="1" header="0.5" footer="0.5"/>
  <pageSetup scale="41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Raw_free USP14</vt:lpstr>
      <vt:lpstr>Raw_Ptsm USP14</vt:lpstr>
      <vt:lpstr>Ext.Data.Fig.4f</vt:lpstr>
      <vt:lpstr>Ext.Data.Fig.4g</vt:lpstr>
      <vt:lpstr>Fig. 2f_free</vt:lpstr>
      <vt:lpstr>Fig. 2f_bound</vt:lpstr>
      <vt:lpstr>Fig. 2f 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Hung, Ka Ying Sharon</dc:creator>
  <cp:lastModifiedBy>Hung, Ka Ying Sharon</cp:lastModifiedBy>
  <dcterms:created xsi:type="dcterms:W3CDTF">2021-09-19T15:45:24Z</dcterms:created>
  <dcterms:modified xsi:type="dcterms:W3CDTF">2021-11-01T00:54:13Z</dcterms:modified>
</cp:coreProperties>
</file>