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ukbz-all$/ag-rehling/PREHLING/Mouse_Manuscripts/COX14/Accepted manuscript files /July submission/"/>
    </mc:Choice>
  </mc:AlternateContent>
  <xr:revisionPtr revIDLastSave="0" documentId="8_{6EA269CD-C42D-C044-8EA2-34FA120F30DD}" xr6:coauthVersionLast="47" xr6:coauthVersionMax="47" xr10:uidLastSave="{00000000-0000-0000-0000-000000000000}"/>
  <bookViews>
    <workbookView xWindow="0" yWindow="500" windowWidth="28800" windowHeight="15820" tabRatio="798" xr2:uid="{00000000-000D-0000-FFFF-FFFF00000000}"/>
  </bookViews>
  <sheets>
    <sheet name="Table legend " sheetId="30" r:id="rId1"/>
    <sheet name="sample information" sheetId="17" r:id="rId2"/>
    <sheet name="Sciex Qtrap6500 settings" sheetId="27" r:id="rId3"/>
    <sheet name="Sciex QTRAP5500 settings" sheetId="28" r:id="rId4"/>
    <sheet name="Thermo QExactive settings" sheetId="29" r:id="rId5"/>
    <sheet name="lipid nomenclature" sheetId="19" r:id="rId6"/>
    <sheet name="meta data" sheetId="1" r:id="rId7"/>
    <sheet name="PC" sheetId="9" r:id="rId8"/>
    <sheet name="LPC" sheetId="7" r:id="rId9"/>
    <sheet name="SM" sheetId="14" r:id="rId10"/>
    <sheet name="PE" sheetId="10" r:id="rId11"/>
    <sheet name="plPE16_0" sheetId="26" r:id="rId12"/>
    <sheet name="plPE18_1" sheetId="25" r:id="rId13"/>
    <sheet name="plPE18_0" sheetId="24" r:id="rId14"/>
    <sheet name="PS" sheetId="13" r:id="rId15"/>
    <sheet name="PI" sheetId="12" r:id="rId16"/>
    <sheet name="PG" sheetId="11" r:id="rId17"/>
    <sheet name="PA" sheetId="8" r:id="rId18"/>
    <sheet name="Cer" sheetId="3" r:id="rId19"/>
    <sheet name="HexCer" sheetId="6" r:id="rId20"/>
    <sheet name="Hex2Cer" sheetId="5" r:id="rId21"/>
    <sheet name="Chol" sheetId="23" r:id="rId22"/>
    <sheet name="CE" sheetId="2" r:id="rId23"/>
    <sheet name="DAG" sheetId="4" r:id="rId24"/>
    <sheet name="TAG" sheetId="15" r:id="rId25"/>
    <sheet name="mol % lipids" sheetId="16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3" l="1"/>
  <c r="J4" i="13"/>
  <c r="I5" i="13"/>
  <c r="J5" i="13"/>
  <c r="I6" i="13"/>
  <c r="J6" i="13"/>
  <c r="I7" i="13"/>
  <c r="J7" i="13"/>
  <c r="I8" i="13"/>
  <c r="J8" i="13"/>
  <c r="I9" i="13"/>
  <c r="J9" i="13"/>
  <c r="I10" i="13"/>
  <c r="J10" i="13"/>
  <c r="I11" i="13"/>
  <c r="J11" i="13"/>
  <c r="I12" i="13"/>
  <c r="J12" i="13"/>
  <c r="I13" i="13"/>
  <c r="J13" i="13"/>
  <c r="I14" i="13"/>
  <c r="J14" i="13"/>
  <c r="I15" i="13"/>
  <c r="J15" i="13"/>
  <c r="I16" i="13"/>
  <c r="J16" i="13"/>
  <c r="I17" i="13"/>
  <c r="J17" i="13"/>
  <c r="I18" i="13"/>
  <c r="J18" i="13"/>
  <c r="J3" i="13"/>
  <c r="I3" i="13"/>
  <c r="C47" i="15" l="1"/>
  <c r="D47" i="15"/>
  <c r="E47" i="15"/>
  <c r="F47" i="15"/>
  <c r="G47" i="15"/>
  <c r="H47" i="15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W47" i="15"/>
  <c r="X47" i="15"/>
  <c r="Y47" i="15"/>
  <c r="Z47" i="15"/>
  <c r="AA47" i="15"/>
  <c r="AB47" i="15"/>
  <c r="AC47" i="15"/>
  <c r="AD47" i="15"/>
  <c r="AE47" i="15"/>
  <c r="AF47" i="15"/>
  <c r="AG47" i="15"/>
  <c r="AH47" i="15"/>
  <c r="AI47" i="15"/>
  <c r="AJ47" i="15"/>
  <c r="AK47" i="15"/>
  <c r="AL47" i="15"/>
  <c r="AM47" i="15"/>
  <c r="AN47" i="15"/>
  <c r="AO47" i="15"/>
  <c r="AP47" i="15"/>
  <c r="AQ47" i="15"/>
  <c r="AR47" i="15"/>
  <c r="AS47" i="15"/>
  <c r="AT47" i="15"/>
  <c r="AU47" i="15"/>
  <c r="AV47" i="15"/>
  <c r="AW47" i="15"/>
  <c r="AX47" i="15"/>
  <c r="AY47" i="15"/>
  <c r="AZ47" i="15"/>
  <c r="BA47" i="15"/>
  <c r="BB47" i="15"/>
  <c r="BC47" i="15"/>
  <c r="BD47" i="15"/>
  <c r="BE47" i="15"/>
  <c r="BF47" i="15"/>
  <c r="BG47" i="15"/>
  <c r="BH47" i="15"/>
  <c r="BI47" i="15"/>
  <c r="BJ47" i="15"/>
  <c r="BK47" i="15"/>
  <c r="BL47" i="15"/>
  <c r="BM47" i="15"/>
  <c r="BN47" i="15"/>
  <c r="BO47" i="15"/>
  <c r="BP47" i="15"/>
  <c r="BQ47" i="15"/>
  <c r="BR47" i="15"/>
  <c r="BS47" i="15"/>
  <c r="BT47" i="15"/>
  <c r="BU47" i="15"/>
  <c r="BV47" i="15"/>
  <c r="BW47" i="15"/>
  <c r="BX47" i="15"/>
  <c r="BY47" i="15"/>
  <c r="BZ47" i="15"/>
  <c r="CA47" i="15"/>
  <c r="CB47" i="15"/>
  <c r="CC47" i="15"/>
  <c r="CD47" i="15"/>
  <c r="CE47" i="15"/>
  <c r="CF47" i="15"/>
  <c r="C48" i="15"/>
  <c r="D48" i="15"/>
  <c r="E48" i="15"/>
  <c r="F48" i="15"/>
  <c r="G48" i="15"/>
  <c r="H48" i="15"/>
  <c r="I48" i="15"/>
  <c r="J48" i="15"/>
  <c r="K48" i="15"/>
  <c r="L48" i="15"/>
  <c r="M48" i="15"/>
  <c r="N48" i="15"/>
  <c r="O48" i="15"/>
  <c r="P48" i="15"/>
  <c r="Q48" i="15"/>
  <c r="R48" i="15"/>
  <c r="S48" i="15"/>
  <c r="T48" i="15"/>
  <c r="U48" i="15"/>
  <c r="V48" i="15"/>
  <c r="W48" i="15"/>
  <c r="X48" i="15"/>
  <c r="Y48" i="15"/>
  <c r="Z48" i="15"/>
  <c r="AA48" i="15"/>
  <c r="AB48" i="15"/>
  <c r="AC48" i="15"/>
  <c r="AD48" i="15"/>
  <c r="AE48" i="15"/>
  <c r="AF48" i="15"/>
  <c r="AG48" i="15"/>
  <c r="AH48" i="15"/>
  <c r="AI48" i="15"/>
  <c r="AJ48" i="15"/>
  <c r="AK48" i="15"/>
  <c r="AL48" i="15"/>
  <c r="AM48" i="15"/>
  <c r="AN48" i="15"/>
  <c r="AO48" i="15"/>
  <c r="AP48" i="15"/>
  <c r="AQ48" i="15"/>
  <c r="AR48" i="15"/>
  <c r="AS48" i="15"/>
  <c r="AT48" i="15"/>
  <c r="AU48" i="15"/>
  <c r="AV48" i="15"/>
  <c r="AW48" i="15"/>
  <c r="AX48" i="15"/>
  <c r="AY48" i="15"/>
  <c r="AZ48" i="15"/>
  <c r="BA48" i="15"/>
  <c r="BB48" i="15"/>
  <c r="BC48" i="15"/>
  <c r="BD48" i="15"/>
  <c r="BE48" i="15"/>
  <c r="BF48" i="15"/>
  <c r="BG48" i="15"/>
  <c r="BH48" i="15"/>
  <c r="BI48" i="15"/>
  <c r="BJ48" i="15"/>
  <c r="BK48" i="15"/>
  <c r="BL48" i="15"/>
  <c r="BM48" i="15"/>
  <c r="BN48" i="15"/>
  <c r="BO48" i="15"/>
  <c r="BP48" i="15"/>
  <c r="BQ48" i="15"/>
  <c r="BR48" i="15"/>
  <c r="BS48" i="15"/>
  <c r="BT48" i="15"/>
  <c r="BU48" i="15"/>
  <c r="BV48" i="15"/>
  <c r="BW48" i="15"/>
  <c r="BX48" i="15"/>
  <c r="BY48" i="15"/>
  <c r="BZ48" i="15"/>
  <c r="CA48" i="15"/>
  <c r="CB48" i="15"/>
  <c r="CC48" i="15"/>
  <c r="CD48" i="15"/>
  <c r="CE48" i="15"/>
  <c r="CF48" i="15"/>
  <c r="C49" i="15"/>
  <c r="D49" i="15"/>
  <c r="E49" i="15"/>
  <c r="F49" i="15"/>
  <c r="G49" i="15"/>
  <c r="H49" i="15"/>
  <c r="I49" i="15"/>
  <c r="J49" i="15"/>
  <c r="K49" i="15"/>
  <c r="L49" i="15"/>
  <c r="M49" i="15"/>
  <c r="N49" i="15"/>
  <c r="O49" i="15"/>
  <c r="P49" i="15"/>
  <c r="Q49" i="15"/>
  <c r="R49" i="15"/>
  <c r="S49" i="15"/>
  <c r="T49" i="15"/>
  <c r="U49" i="15"/>
  <c r="V49" i="15"/>
  <c r="W49" i="15"/>
  <c r="X49" i="15"/>
  <c r="Y49" i="15"/>
  <c r="Z49" i="15"/>
  <c r="AA49" i="15"/>
  <c r="AB49" i="15"/>
  <c r="AC49" i="15"/>
  <c r="AD49" i="15"/>
  <c r="AE49" i="15"/>
  <c r="AF49" i="15"/>
  <c r="AG49" i="15"/>
  <c r="AH49" i="15"/>
  <c r="AI49" i="15"/>
  <c r="AJ49" i="15"/>
  <c r="AK49" i="15"/>
  <c r="AL49" i="15"/>
  <c r="AM49" i="15"/>
  <c r="AN49" i="15"/>
  <c r="AO49" i="15"/>
  <c r="AP49" i="15"/>
  <c r="AQ49" i="15"/>
  <c r="AR49" i="15"/>
  <c r="AS49" i="15"/>
  <c r="AT49" i="15"/>
  <c r="AU49" i="15"/>
  <c r="AV49" i="15"/>
  <c r="AW49" i="15"/>
  <c r="AX49" i="15"/>
  <c r="AY49" i="15"/>
  <c r="AZ49" i="15"/>
  <c r="BA49" i="15"/>
  <c r="BB49" i="15"/>
  <c r="BC49" i="15"/>
  <c r="BD49" i="15"/>
  <c r="BE49" i="15"/>
  <c r="BF49" i="15"/>
  <c r="BG49" i="15"/>
  <c r="BH49" i="15"/>
  <c r="BI49" i="15"/>
  <c r="BJ49" i="15"/>
  <c r="BK49" i="15"/>
  <c r="BL49" i="15"/>
  <c r="BM49" i="15"/>
  <c r="BN49" i="15"/>
  <c r="BO49" i="15"/>
  <c r="BP49" i="15"/>
  <c r="BQ49" i="15"/>
  <c r="BR49" i="15"/>
  <c r="BS49" i="15"/>
  <c r="BT49" i="15"/>
  <c r="BU49" i="15"/>
  <c r="BV49" i="15"/>
  <c r="BW49" i="15"/>
  <c r="BX49" i="15"/>
  <c r="BY49" i="15"/>
  <c r="BZ49" i="15"/>
  <c r="CA49" i="15"/>
  <c r="CB49" i="15"/>
  <c r="CC49" i="15"/>
  <c r="CD49" i="15"/>
  <c r="CE49" i="15"/>
  <c r="CF49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S41" i="15"/>
  <c r="T41" i="15"/>
  <c r="U41" i="15"/>
  <c r="V41" i="15"/>
  <c r="W41" i="15"/>
  <c r="X41" i="15"/>
  <c r="Y41" i="15"/>
  <c r="Z41" i="15"/>
  <c r="AA41" i="15"/>
  <c r="AB41" i="15"/>
  <c r="AC41" i="15"/>
  <c r="AD41" i="15"/>
  <c r="AE41" i="15"/>
  <c r="AF41" i="15"/>
  <c r="AG41" i="15"/>
  <c r="AH41" i="15"/>
  <c r="AI41" i="15"/>
  <c r="AJ41" i="15"/>
  <c r="AK41" i="15"/>
  <c r="AL41" i="15"/>
  <c r="AM41" i="15"/>
  <c r="AN41" i="15"/>
  <c r="AO41" i="15"/>
  <c r="AP41" i="15"/>
  <c r="AQ41" i="15"/>
  <c r="AR41" i="15"/>
  <c r="AS41" i="15"/>
  <c r="AT41" i="15"/>
  <c r="AU41" i="15"/>
  <c r="AV41" i="15"/>
  <c r="AW41" i="15"/>
  <c r="AX41" i="15"/>
  <c r="AY41" i="15"/>
  <c r="AZ41" i="15"/>
  <c r="BA41" i="15"/>
  <c r="BB41" i="15"/>
  <c r="BC41" i="15"/>
  <c r="BD41" i="15"/>
  <c r="BE41" i="15"/>
  <c r="BF41" i="15"/>
  <c r="BG41" i="15"/>
  <c r="BH41" i="15"/>
  <c r="BI41" i="15"/>
  <c r="BJ41" i="15"/>
  <c r="BK41" i="15"/>
  <c r="BL41" i="15"/>
  <c r="BM41" i="15"/>
  <c r="BN41" i="15"/>
  <c r="BO41" i="15"/>
  <c r="BP41" i="15"/>
  <c r="BQ41" i="15"/>
  <c r="BR41" i="15"/>
  <c r="BS41" i="15"/>
  <c r="BT41" i="15"/>
  <c r="BU41" i="15"/>
  <c r="BV41" i="15"/>
  <c r="BW41" i="15"/>
  <c r="BX41" i="15"/>
  <c r="BY41" i="15"/>
  <c r="BZ41" i="15"/>
  <c r="CA41" i="15"/>
  <c r="CB41" i="15"/>
  <c r="CC41" i="15"/>
  <c r="CD41" i="15"/>
  <c r="CE41" i="15"/>
  <c r="CF41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S42" i="15"/>
  <c r="T42" i="15"/>
  <c r="U42" i="15"/>
  <c r="V42" i="15"/>
  <c r="W42" i="15"/>
  <c r="X42" i="15"/>
  <c r="Y42" i="15"/>
  <c r="Z42" i="15"/>
  <c r="AA42" i="15"/>
  <c r="AB42" i="15"/>
  <c r="AC42" i="15"/>
  <c r="AD42" i="15"/>
  <c r="AE42" i="15"/>
  <c r="AF42" i="15"/>
  <c r="AG42" i="15"/>
  <c r="AH42" i="15"/>
  <c r="AI42" i="15"/>
  <c r="AJ42" i="15"/>
  <c r="AK42" i="15"/>
  <c r="AL42" i="15"/>
  <c r="AM42" i="15"/>
  <c r="AN42" i="15"/>
  <c r="AO42" i="15"/>
  <c r="AP42" i="15"/>
  <c r="AQ42" i="15"/>
  <c r="AR42" i="15"/>
  <c r="AS42" i="15"/>
  <c r="AT42" i="15"/>
  <c r="AU42" i="15"/>
  <c r="AV42" i="15"/>
  <c r="AW42" i="15"/>
  <c r="AX42" i="15"/>
  <c r="AY42" i="15"/>
  <c r="AZ42" i="15"/>
  <c r="BA42" i="15"/>
  <c r="BB42" i="15"/>
  <c r="BC42" i="15"/>
  <c r="BD42" i="15"/>
  <c r="BE42" i="15"/>
  <c r="BF42" i="15"/>
  <c r="BG42" i="15"/>
  <c r="BH42" i="15"/>
  <c r="BI42" i="15"/>
  <c r="BJ42" i="15"/>
  <c r="BK42" i="15"/>
  <c r="BL42" i="15"/>
  <c r="BM42" i="15"/>
  <c r="BN42" i="15"/>
  <c r="BO42" i="15"/>
  <c r="BP42" i="15"/>
  <c r="BQ42" i="15"/>
  <c r="BR42" i="15"/>
  <c r="BS42" i="15"/>
  <c r="BT42" i="15"/>
  <c r="BU42" i="15"/>
  <c r="BV42" i="15"/>
  <c r="BW42" i="15"/>
  <c r="BX42" i="15"/>
  <c r="BY42" i="15"/>
  <c r="BZ42" i="15"/>
  <c r="CA42" i="15"/>
  <c r="CB42" i="15"/>
  <c r="CC42" i="15"/>
  <c r="CD42" i="15"/>
  <c r="CE42" i="15"/>
  <c r="CF42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S43" i="15"/>
  <c r="T43" i="15"/>
  <c r="U43" i="15"/>
  <c r="V43" i="15"/>
  <c r="W43" i="15"/>
  <c r="X43" i="15"/>
  <c r="Y43" i="15"/>
  <c r="Z43" i="15"/>
  <c r="AA43" i="15"/>
  <c r="AB43" i="15"/>
  <c r="AC43" i="15"/>
  <c r="AD43" i="15"/>
  <c r="AE43" i="15"/>
  <c r="AF43" i="15"/>
  <c r="AG43" i="15"/>
  <c r="AH43" i="15"/>
  <c r="AI43" i="15"/>
  <c r="AJ43" i="15"/>
  <c r="AK43" i="15"/>
  <c r="AL43" i="15"/>
  <c r="AM43" i="15"/>
  <c r="AN43" i="15"/>
  <c r="AO43" i="15"/>
  <c r="AP43" i="15"/>
  <c r="AQ43" i="15"/>
  <c r="AR43" i="15"/>
  <c r="AS43" i="15"/>
  <c r="AT43" i="15"/>
  <c r="AU43" i="15"/>
  <c r="AV43" i="15"/>
  <c r="AW43" i="15"/>
  <c r="AX43" i="15"/>
  <c r="AY43" i="15"/>
  <c r="AZ43" i="15"/>
  <c r="BA43" i="15"/>
  <c r="BB43" i="15"/>
  <c r="BC43" i="15"/>
  <c r="BD43" i="15"/>
  <c r="BE43" i="15"/>
  <c r="BF43" i="15"/>
  <c r="BG43" i="15"/>
  <c r="BH43" i="15"/>
  <c r="BI43" i="15"/>
  <c r="BJ43" i="15"/>
  <c r="BK43" i="15"/>
  <c r="BL43" i="15"/>
  <c r="BM43" i="15"/>
  <c r="BN43" i="15"/>
  <c r="BO43" i="15"/>
  <c r="BP43" i="15"/>
  <c r="BQ43" i="15"/>
  <c r="BR43" i="15"/>
  <c r="BS43" i="15"/>
  <c r="BT43" i="15"/>
  <c r="BU43" i="15"/>
  <c r="BV43" i="15"/>
  <c r="BW43" i="15"/>
  <c r="BX43" i="15"/>
  <c r="BY43" i="15"/>
  <c r="BZ43" i="15"/>
  <c r="CA43" i="15"/>
  <c r="CB43" i="15"/>
  <c r="CC43" i="15"/>
  <c r="CD43" i="15"/>
  <c r="CE43" i="15"/>
  <c r="CF43" i="15"/>
  <c r="B49" i="15"/>
  <c r="B48" i="15"/>
  <c r="B43" i="15"/>
  <c r="B42" i="15"/>
  <c r="B47" i="15"/>
  <c r="A37" i="15"/>
  <c r="A36" i="15"/>
  <c r="A35" i="15"/>
  <c r="A34" i="15"/>
  <c r="A33" i="15"/>
  <c r="A32" i="15"/>
  <c r="A31" i="15"/>
  <c r="A30" i="15"/>
  <c r="A43" i="15" s="1"/>
  <c r="A29" i="15"/>
  <c r="A28" i="15"/>
  <c r="A27" i="15"/>
  <c r="A26" i="15"/>
  <c r="A25" i="15"/>
  <c r="A24" i="15"/>
  <c r="A23" i="15"/>
  <c r="A22" i="15"/>
  <c r="A42" i="15" s="1"/>
  <c r="AJ47" i="4"/>
  <c r="AK47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B49" i="4"/>
  <c r="B48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B43" i="4"/>
  <c r="B42" i="4"/>
  <c r="T41" i="4"/>
  <c r="T47" i="4" s="1"/>
  <c r="U41" i="4"/>
  <c r="U47" i="4" s="1"/>
  <c r="V41" i="4"/>
  <c r="V47" i="4" s="1"/>
  <c r="W41" i="4"/>
  <c r="W47" i="4" s="1"/>
  <c r="X41" i="4"/>
  <c r="X47" i="4" s="1"/>
  <c r="Y41" i="4"/>
  <c r="Y47" i="4" s="1"/>
  <c r="Z41" i="4"/>
  <c r="Z47" i="4" s="1"/>
  <c r="AA41" i="4"/>
  <c r="AA47" i="4" s="1"/>
  <c r="AB41" i="4"/>
  <c r="AB47" i="4" s="1"/>
  <c r="AC41" i="4"/>
  <c r="AC47" i="4" s="1"/>
  <c r="AD41" i="4"/>
  <c r="AD47" i="4" s="1"/>
  <c r="AE41" i="4"/>
  <c r="AE47" i="4" s="1"/>
  <c r="AF41" i="4"/>
  <c r="AF47" i="4" s="1"/>
  <c r="AG41" i="4"/>
  <c r="AG47" i="4" s="1"/>
  <c r="AH41" i="4"/>
  <c r="AH47" i="4" s="1"/>
  <c r="AI41" i="4"/>
  <c r="AI47" i="4" s="1"/>
  <c r="AJ41" i="4"/>
  <c r="AK41" i="4"/>
  <c r="AL41" i="4"/>
  <c r="AL47" i="4" s="1"/>
  <c r="AM41" i="4"/>
  <c r="AM47" i="4" s="1"/>
  <c r="A23" i="4"/>
  <c r="A24" i="4"/>
  <c r="A25" i="4"/>
  <c r="A26" i="4"/>
  <c r="A27" i="4"/>
  <c r="A28" i="4"/>
  <c r="A29" i="4"/>
  <c r="A30" i="4"/>
  <c r="A43" i="4" s="1"/>
  <c r="A31" i="4"/>
  <c r="A32" i="4"/>
  <c r="A33" i="4"/>
  <c r="A34" i="4"/>
  <c r="A35" i="4"/>
  <c r="A36" i="4"/>
  <c r="A37" i="4"/>
  <c r="A22" i="4"/>
  <c r="A42" i="4" s="1"/>
  <c r="AA4" i="16" l="1"/>
  <c r="AA5" i="16"/>
  <c r="AA6" i="16"/>
  <c r="AA7" i="16"/>
  <c r="AA8" i="16"/>
  <c r="AA9" i="16"/>
  <c r="AA10" i="16"/>
  <c r="AA11" i="16"/>
  <c r="AA12" i="16"/>
  <c r="AA13" i="16"/>
  <c r="AA14" i="16"/>
  <c r="AA15" i="16"/>
  <c r="AA16" i="16"/>
  <c r="AA17" i="16"/>
  <c r="AA18" i="16"/>
  <c r="F4" i="16"/>
  <c r="G4" i="16"/>
  <c r="J4" i="16"/>
  <c r="K4" i="16"/>
  <c r="L4" i="16"/>
  <c r="M4" i="16"/>
  <c r="N4" i="16"/>
  <c r="U4" i="16"/>
  <c r="V4" i="16"/>
  <c r="W4" i="16"/>
  <c r="X4" i="16"/>
  <c r="Y4" i="16"/>
  <c r="Z4" i="16"/>
  <c r="F5" i="16"/>
  <c r="G5" i="16"/>
  <c r="J5" i="16"/>
  <c r="K5" i="16"/>
  <c r="L5" i="16"/>
  <c r="M5" i="16"/>
  <c r="N5" i="16"/>
  <c r="U5" i="16"/>
  <c r="V5" i="16"/>
  <c r="W5" i="16"/>
  <c r="X5" i="16"/>
  <c r="Y5" i="16"/>
  <c r="Z5" i="16"/>
  <c r="F6" i="16"/>
  <c r="G6" i="16"/>
  <c r="J6" i="16"/>
  <c r="K6" i="16"/>
  <c r="L6" i="16"/>
  <c r="M6" i="16"/>
  <c r="N6" i="16"/>
  <c r="U6" i="16"/>
  <c r="V6" i="16"/>
  <c r="W6" i="16"/>
  <c r="X6" i="16"/>
  <c r="Y6" i="16"/>
  <c r="Z6" i="16"/>
  <c r="F7" i="16"/>
  <c r="G7" i="16"/>
  <c r="J7" i="16"/>
  <c r="K7" i="16"/>
  <c r="L7" i="16"/>
  <c r="M7" i="16"/>
  <c r="N7" i="16"/>
  <c r="U7" i="16"/>
  <c r="V7" i="16"/>
  <c r="W7" i="16"/>
  <c r="X7" i="16"/>
  <c r="Y7" i="16"/>
  <c r="Z7" i="16"/>
  <c r="F8" i="16"/>
  <c r="G8" i="16"/>
  <c r="J8" i="16"/>
  <c r="K8" i="16"/>
  <c r="L8" i="16"/>
  <c r="M8" i="16"/>
  <c r="N8" i="16"/>
  <c r="U8" i="16"/>
  <c r="V8" i="16"/>
  <c r="W8" i="16"/>
  <c r="X8" i="16"/>
  <c r="Y8" i="16"/>
  <c r="Z8" i="16"/>
  <c r="F9" i="16"/>
  <c r="G9" i="16"/>
  <c r="J9" i="16"/>
  <c r="K9" i="16"/>
  <c r="L9" i="16"/>
  <c r="M9" i="16"/>
  <c r="N9" i="16"/>
  <c r="U9" i="16"/>
  <c r="V9" i="16"/>
  <c r="W9" i="16"/>
  <c r="X9" i="16"/>
  <c r="Y9" i="16"/>
  <c r="Z9" i="16"/>
  <c r="F10" i="16"/>
  <c r="G10" i="16"/>
  <c r="J10" i="16"/>
  <c r="K10" i="16"/>
  <c r="L10" i="16"/>
  <c r="M10" i="16"/>
  <c r="N10" i="16"/>
  <c r="U10" i="16"/>
  <c r="V10" i="16"/>
  <c r="W10" i="16"/>
  <c r="X10" i="16"/>
  <c r="Y10" i="16"/>
  <c r="Z10" i="16"/>
  <c r="F11" i="16"/>
  <c r="G11" i="16"/>
  <c r="J11" i="16"/>
  <c r="K11" i="16"/>
  <c r="L11" i="16"/>
  <c r="M11" i="16"/>
  <c r="N11" i="16"/>
  <c r="U11" i="16"/>
  <c r="V11" i="16"/>
  <c r="W11" i="16"/>
  <c r="X11" i="16"/>
  <c r="Y11" i="16"/>
  <c r="Z11" i="16"/>
  <c r="F12" i="16"/>
  <c r="G12" i="16"/>
  <c r="J12" i="16"/>
  <c r="K12" i="16"/>
  <c r="L12" i="16"/>
  <c r="M12" i="16"/>
  <c r="N12" i="16"/>
  <c r="U12" i="16"/>
  <c r="V12" i="16"/>
  <c r="W12" i="16"/>
  <c r="X12" i="16"/>
  <c r="Y12" i="16"/>
  <c r="Z12" i="16"/>
  <c r="F13" i="16"/>
  <c r="G13" i="16"/>
  <c r="J13" i="16"/>
  <c r="K13" i="16"/>
  <c r="L13" i="16"/>
  <c r="M13" i="16"/>
  <c r="N13" i="16"/>
  <c r="U13" i="16"/>
  <c r="V13" i="16"/>
  <c r="W13" i="16"/>
  <c r="X13" i="16"/>
  <c r="Y13" i="16"/>
  <c r="Z13" i="16"/>
  <c r="F14" i="16"/>
  <c r="G14" i="16"/>
  <c r="J14" i="16"/>
  <c r="K14" i="16"/>
  <c r="L14" i="16"/>
  <c r="M14" i="16"/>
  <c r="N14" i="16"/>
  <c r="U14" i="16"/>
  <c r="V14" i="16"/>
  <c r="W14" i="16"/>
  <c r="X14" i="16"/>
  <c r="Y14" i="16"/>
  <c r="Z14" i="16"/>
  <c r="F15" i="16"/>
  <c r="G15" i="16"/>
  <c r="J15" i="16"/>
  <c r="K15" i="16"/>
  <c r="L15" i="16"/>
  <c r="M15" i="16"/>
  <c r="N15" i="16"/>
  <c r="U15" i="16"/>
  <c r="V15" i="16"/>
  <c r="W15" i="16"/>
  <c r="X15" i="16"/>
  <c r="Y15" i="16"/>
  <c r="Z15" i="16"/>
  <c r="F16" i="16"/>
  <c r="G16" i="16"/>
  <c r="J16" i="16"/>
  <c r="K16" i="16"/>
  <c r="L16" i="16"/>
  <c r="M16" i="16"/>
  <c r="N16" i="16"/>
  <c r="U16" i="16"/>
  <c r="V16" i="16"/>
  <c r="W16" i="16"/>
  <c r="X16" i="16"/>
  <c r="Y16" i="16"/>
  <c r="Z16" i="16"/>
  <c r="F17" i="16"/>
  <c r="G17" i="16"/>
  <c r="J17" i="16"/>
  <c r="K17" i="16"/>
  <c r="L17" i="16"/>
  <c r="M17" i="16"/>
  <c r="N17" i="16"/>
  <c r="U17" i="16"/>
  <c r="V17" i="16"/>
  <c r="W17" i="16"/>
  <c r="X17" i="16"/>
  <c r="Y17" i="16"/>
  <c r="Z17" i="16"/>
  <c r="F18" i="16"/>
  <c r="G18" i="16"/>
  <c r="J18" i="16"/>
  <c r="K18" i="16"/>
  <c r="L18" i="16"/>
  <c r="M18" i="16"/>
  <c r="N18" i="16"/>
  <c r="U18" i="16"/>
  <c r="V18" i="16"/>
  <c r="W18" i="16"/>
  <c r="X18" i="16"/>
  <c r="Y18" i="16"/>
  <c r="Z18" i="16"/>
  <c r="C4" i="16"/>
  <c r="C29" i="16" s="1"/>
  <c r="C5" i="16"/>
  <c r="C30" i="16" s="1"/>
  <c r="C6" i="16"/>
  <c r="C31" i="16" s="1"/>
  <c r="C7" i="16"/>
  <c r="C32" i="16" s="1"/>
  <c r="C8" i="16"/>
  <c r="C33" i="16" s="1"/>
  <c r="C9" i="16"/>
  <c r="C34" i="16" s="1"/>
  <c r="C10" i="16"/>
  <c r="C35" i="16" s="1"/>
  <c r="C11" i="16"/>
  <c r="C36" i="16" s="1"/>
  <c r="C12" i="16"/>
  <c r="C37" i="16" s="1"/>
  <c r="C13" i="16"/>
  <c r="C38" i="16" s="1"/>
  <c r="C14" i="16"/>
  <c r="C39" i="16" s="1"/>
  <c r="C15" i="16"/>
  <c r="C40" i="16" s="1"/>
  <c r="C16" i="16"/>
  <c r="C41" i="16" s="1"/>
  <c r="C17" i="16"/>
  <c r="C42" i="16" s="1"/>
  <c r="C18" i="16"/>
  <c r="C43" i="16" s="1"/>
  <c r="B18" i="16"/>
  <c r="B43" i="16" s="1"/>
  <c r="B4" i="16"/>
  <c r="B29" i="16" s="1"/>
  <c r="B5" i="16"/>
  <c r="B30" i="16" s="1"/>
  <c r="B6" i="16"/>
  <c r="B31" i="16" s="1"/>
  <c r="B7" i="16"/>
  <c r="B32" i="16" s="1"/>
  <c r="B8" i="16"/>
  <c r="B33" i="16" s="1"/>
  <c r="B9" i="16"/>
  <c r="B34" i="16" s="1"/>
  <c r="B10" i="16"/>
  <c r="B35" i="16" s="1"/>
  <c r="B11" i="16"/>
  <c r="AF4" i="16" s="1"/>
  <c r="B12" i="16"/>
  <c r="B37" i="16" s="1"/>
  <c r="B13" i="16"/>
  <c r="B38" i="16" s="1"/>
  <c r="B14" i="16"/>
  <c r="B39" i="16" s="1"/>
  <c r="B15" i="16"/>
  <c r="B40" i="16" s="1"/>
  <c r="B16" i="16"/>
  <c r="B41" i="16" s="1"/>
  <c r="B17" i="16"/>
  <c r="B42" i="16" s="1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B49" i="2"/>
  <c r="B48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B43" i="2"/>
  <c r="B4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B36" i="16" l="1"/>
  <c r="AF15" i="16" s="1"/>
  <c r="C48" i="5"/>
  <c r="D48" i="5"/>
  <c r="E48" i="5"/>
  <c r="F48" i="5"/>
  <c r="G48" i="5"/>
  <c r="H48" i="5"/>
  <c r="I48" i="5"/>
  <c r="J48" i="5"/>
  <c r="K48" i="5"/>
  <c r="L48" i="5"/>
  <c r="M48" i="5"/>
  <c r="C49" i="5"/>
  <c r="D49" i="5"/>
  <c r="E49" i="5"/>
  <c r="F49" i="5"/>
  <c r="G49" i="5"/>
  <c r="H49" i="5"/>
  <c r="I49" i="5"/>
  <c r="J49" i="5"/>
  <c r="K49" i="5"/>
  <c r="L49" i="5"/>
  <c r="M49" i="5"/>
  <c r="B49" i="5"/>
  <c r="B48" i="5"/>
  <c r="C42" i="5"/>
  <c r="D42" i="5"/>
  <c r="E42" i="5"/>
  <c r="F42" i="5"/>
  <c r="G42" i="5"/>
  <c r="H42" i="5"/>
  <c r="I42" i="5"/>
  <c r="J42" i="5"/>
  <c r="K42" i="5"/>
  <c r="L42" i="5"/>
  <c r="M42" i="5"/>
  <c r="C43" i="5"/>
  <c r="D43" i="5"/>
  <c r="E43" i="5"/>
  <c r="F43" i="5"/>
  <c r="G43" i="5"/>
  <c r="H43" i="5"/>
  <c r="I43" i="5"/>
  <c r="J43" i="5"/>
  <c r="K43" i="5"/>
  <c r="L43" i="5"/>
  <c r="M43" i="5"/>
  <c r="B43" i="5"/>
  <c r="B42" i="5"/>
  <c r="A23" i="5"/>
  <c r="A24" i="5"/>
  <c r="A25" i="5"/>
  <c r="A26" i="5"/>
  <c r="A27" i="5"/>
  <c r="A28" i="5"/>
  <c r="A29" i="5"/>
  <c r="A30" i="5"/>
  <c r="A43" i="5" s="1"/>
  <c r="A31" i="5"/>
  <c r="A32" i="5"/>
  <c r="A33" i="5"/>
  <c r="A34" i="5"/>
  <c r="A35" i="5"/>
  <c r="A36" i="5"/>
  <c r="A37" i="5"/>
  <c r="C48" i="6" l="1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B49" i="6"/>
  <c r="B48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B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B41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B43" i="6"/>
  <c r="B42" i="6"/>
  <c r="A23" i="6"/>
  <c r="A24" i="6"/>
  <c r="A25" i="6"/>
  <c r="A26" i="6"/>
  <c r="A27" i="6"/>
  <c r="A28" i="6"/>
  <c r="A29" i="6"/>
  <c r="A30" i="6"/>
  <c r="A43" i="6" s="1"/>
  <c r="A31" i="6"/>
  <c r="A32" i="6"/>
  <c r="A33" i="6"/>
  <c r="A34" i="6"/>
  <c r="A35" i="6"/>
  <c r="A36" i="6"/>
  <c r="A37" i="6"/>
  <c r="C48" i="3" l="1"/>
  <c r="D48" i="3"/>
  <c r="E48" i="3"/>
  <c r="F48" i="3"/>
  <c r="G48" i="3"/>
  <c r="H48" i="3"/>
  <c r="I48" i="3"/>
  <c r="C49" i="3"/>
  <c r="D49" i="3"/>
  <c r="E49" i="3"/>
  <c r="F49" i="3"/>
  <c r="G49" i="3"/>
  <c r="H49" i="3"/>
  <c r="I49" i="3"/>
  <c r="B49" i="3"/>
  <c r="B48" i="3"/>
  <c r="C42" i="3"/>
  <c r="D42" i="3"/>
  <c r="E42" i="3"/>
  <c r="F42" i="3"/>
  <c r="G42" i="3"/>
  <c r="H42" i="3"/>
  <c r="I42" i="3"/>
  <c r="C43" i="3"/>
  <c r="D43" i="3"/>
  <c r="E43" i="3"/>
  <c r="F43" i="3"/>
  <c r="G43" i="3"/>
  <c r="H43" i="3"/>
  <c r="I43" i="3"/>
  <c r="B43" i="3"/>
  <c r="B42" i="3"/>
  <c r="A23" i="3"/>
  <c r="A24" i="3"/>
  <c r="A25" i="3"/>
  <c r="A26" i="3"/>
  <c r="A27" i="3"/>
  <c r="A28" i="3"/>
  <c r="A29" i="3"/>
  <c r="A30" i="3"/>
  <c r="A43" i="3" s="1"/>
  <c r="A31" i="3"/>
  <c r="A32" i="3"/>
  <c r="A33" i="3"/>
  <c r="A34" i="3"/>
  <c r="A35" i="3"/>
  <c r="A36" i="3"/>
  <c r="A37" i="3"/>
  <c r="C48" i="8" l="1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B49" i="8"/>
  <c r="B48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B43" i="8"/>
  <c r="B42" i="8"/>
  <c r="I4" i="8"/>
  <c r="S4" i="16" s="1"/>
  <c r="J4" i="8"/>
  <c r="T4" i="16" s="1"/>
  <c r="I5" i="8"/>
  <c r="S5" i="16" s="1"/>
  <c r="J5" i="8"/>
  <c r="T5" i="16" s="1"/>
  <c r="I6" i="8"/>
  <c r="S6" i="16" s="1"/>
  <c r="J6" i="8"/>
  <c r="T6" i="16" s="1"/>
  <c r="I7" i="8"/>
  <c r="S7" i="16" s="1"/>
  <c r="J7" i="8"/>
  <c r="T7" i="16" s="1"/>
  <c r="I8" i="8"/>
  <c r="S8" i="16" s="1"/>
  <c r="J8" i="8"/>
  <c r="T8" i="16" s="1"/>
  <c r="I9" i="8"/>
  <c r="S9" i="16" s="1"/>
  <c r="J9" i="8"/>
  <c r="T9" i="16" s="1"/>
  <c r="I10" i="8"/>
  <c r="S10" i="16" s="1"/>
  <c r="J10" i="8"/>
  <c r="T10" i="16" s="1"/>
  <c r="I11" i="8"/>
  <c r="S11" i="16" s="1"/>
  <c r="J11" i="8"/>
  <c r="T11" i="16" s="1"/>
  <c r="I12" i="8"/>
  <c r="S12" i="16" s="1"/>
  <c r="J12" i="8"/>
  <c r="T12" i="16" s="1"/>
  <c r="I13" i="8"/>
  <c r="S13" i="16" s="1"/>
  <c r="J13" i="8"/>
  <c r="T13" i="16" s="1"/>
  <c r="I14" i="8"/>
  <c r="S14" i="16" s="1"/>
  <c r="J14" i="8"/>
  <c r="T14" i="16" s="1"/>
  <c r="I15" i="8"/>
  <c r="S15" i="16" s="1"/>
  <c r="J15" i="8"/>
  <c r="T15" i="16" s="1"/>
  <c r="I16" i="8"/>
  <c r="S16" i="16" s="1"/>
  <c r="J16" i="8"/>
  <c r="T16" i="16" s="1"/>
  <c r="I17" i="8"/>
  <c r="S17" i="16" s="1"/>
  <c r="J17" i="8"/>
  <c r="T17" i="16" s="1"/>
  <c r="I18" i="8"/>
  <c r="S18" i="16" s="1"/>
  <c r="J18" i="8"/>
  <c r="T18" i="16" s="1"/>
  <c r="J3" i="8"/>
  <c r="I3" i="8"/>
  <c r="A23" i="8"/>
  <c r="A24" i="8"/>
  <c r="A25" i="8"/>
  <c r="A26" i="8"/>
  <c r="A27" i="8"/>
  <c r="A28" i="8"/>
  <c r="A29" i="8"/>
  <c r="A30" i="8"/>
  <c r="A43" i="8" s="1"/>
  <c r="A31" i="8"/>
  <c r="A32" i="8"/>
  <c r="A33" i="8"/>
  <c r="A34" i="8"/>
  <c r="A35" i="8"/>
  <c r="A36" i="8"/>
  <c r="A37" i="8"/>
  <c r="A22" i="8"/>
  <c r="A42" i="8" s="1"/>
  <c r="C48" i="11" l="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Y49" i="11"/>
  <c r="Z49" i="11"/>
  <c r="B49" i="11"/>
  <c r="B48" i="11"/>
  <c r="C42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C43" i="11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B43" i="11"/>
  <c r="B42" i="11"/>
  <c r="A23" i="11"/>
  <c r="A24" i="11"/>
  <c r="A25" i="11"/>
  <c r="A26" i="11"/>
  <c r="A27" i="11"/>
  <c r="A28" i="11"/>
  <c r="A29" i="11"/>
  <c r="A30" i="11"/>
  <c r="A43" i="11" s="1"/>
  <c r="A31" i="11"/>
  <c r="A32" i="11"/>
  <c r="A33" i="11"/>
  <c r="A34" i="11"/>
  <c r="A35" i="11"/>
  <c r="A36" i="11"/>
  <c r="A37" i="11"/>
  <c r="I4" i="11"/>
  <c r="Q4" i="16" s="1"/>
  <c r="J4" i="11"/>
  <c r="R4" i="16" s="1"/>
  <c r="I5" i="11"/>
  <c r="Q5" i="16" s="1"/>
  <c r="J5" i="11"/>
  <c r="R5" i="16" s="1"/>
  <c r="I6" i="11"/>
  <c r="Q6" i="16" s="1"/>
  <c r="J6" i="11"/>
  <c r="R6" i="16" s="1"/>
  <c r="I7" i="11"/>
  <c r="Q7" i="16" s="1"/>
  <c r="J7" i="11"/>
  <c r="R7" i="16" s="1"/>
  <c r="I8" i="11"/>
  <c r="Q8" i="16" s="1"/>
  <c r="J8" i="11"/>
  <c r="R8" i="16" s="1"/>
  <c r="I9" i="11"/>
  <c r="Q9" i="16" s="1"/>
  <c r="J9" i="11"/>
  <c r="R9" i="16" s="1"/>
  <c r="I10" i="11"/>
  <c r="Q10" i="16" s="1"/>
  <c r="J10" i="11"/>
  <c r="R10" i="16" s="1"/>
  <c r="I11" i="11"/>
  <c r="Q11" i="16" s="1"/>
  <c r="J11" i="11"/>
  <c r="R11" i="16" s="1"/>
  <c r="I12" i="11"/>
  <c r="Q12" i="16" s="1"/>
  <c r="J12" i="11"/>
  <c r="R12" i="16" s="1"/>
  <c r="I13" i="11"/>
  <c r="Q13" i="16" s="1"/>
  <c r="J13" i="11"/>
  <c r="R13" i="16" s="1"/>
  <c r="I14" i="11"/>
  <c r="Q14" i="16" s="1"/>
  <c r="J14" i="11"/>
  <c r="R14" i="16" s="1"/>
  <c r="I15" i="11"/>
  <c r="Q15" i="16" s="1"/>
  <c r="J15" i="11"/>
  <c r="R15" i="16" s="1"/>
  <c r="I16" i="11"/>
  <c r="Q16" i="16" s="1"/>
  <c r="J16" i="11"/>
  <c r="R16" i="16" s="1"/>
  <c r="I17" i="11"/>
  <c r="Q17" i="16" s="1"/>
  <c r="J17" i="11"/>
  <c r="R17" i="16" s="1"/>
  <c r="I18" i="11"/>
  <c r="Q18" i="16" s="1"/>
  <c r="J18" i="11"/>
  <c r="R18" i="16" s="1"/>
  <c r="C48" i="12" l="1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C49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B49" i="12"/>
  <c r="B48" i="12"/>
  <c r="C42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C43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B43" i="12"/>
  <c r="B42" i="12"/>
  <c r="I4" i="12"/>
  <c r="O4" i="16" s="1"/>
  <c r="J4" i="12"/>
  <c r="P4" i="16" s="1"/>
  <c r="I5" i="12"/>
  <c r="O5" i="16" s="1"/>
  <c r="J5" i="12"/>
  <c r="P5" i="16" s="1"/>
  <c r="I6" i="12"/>
  <c r="O6" i="16" s="1"/>
  <c r="J6" i="12"/>
  <c r="P6" i="16" s="1"/>
  <c r="I7" i="12"/>
  <c r="O7" i="16" s="1"/>
  <c r="J7" i="12"/>
  <c r="P7" i="16" s="1"/>
  <c r="I8" i="12"/>
  <c r="O8" i="16" s="1"/>
  <c r="J8" i="12"/>
  <c r="P8" i="16" s="1"/>
  <c r="I9" i="12"/>
  <c r="O9" i="16" s="1"/>
  <c r="J9" i="12"/>
  <c r="P9" i="16" s="1"/>
  <c r="I10" i="12"/>
  <c r="O10" i="16" s="1"/>
  <c r="J10" i="12"/>
  <c r="P10" i="16" s="1"/>
  <c r="I11" i="12"/>
  <c r="O11" i="16" s="1"/>
  <c r="J11" i="12"/>
  <c r="P11" i="16" s="1"/>
  <c r="I12" i="12"/>
  <c r="O12" i="16" s="1"/>
  <c r="J12" i="12"/>
  <c r="P12" i="16" s="1"/>
  <c r="I13" i="12"/>
  <c r="O13" i="16" s="1"/>
  <c r="J13" i="12"/>
  <c r="P13" i="16" s="1"/>
  <c r="I14" i="12"/>
  <c r="O14" i="16" s="1"/>
  <c r="J14" i="12"/>
  <c r="P14" i="16" s="1"/>
  <c r="I15" i="12"/>
  <c r="O15" i="16" s="1"/>
  <c r="J15" i="12"/>
  <c r="P15" i="16" s="1"/>
  <c r="I16" i="12"/>
  <c r="O16" i="16" s="1"/>
  <c r="J16" i="12"/>
  <c r="P16" i="16" s="1"/>
  <c r="I17" i="12"/>
  <c r="O17" i="16" s="1"/>
  <c r="J17" i="12"/>
  <c r="P17" i="16" s="1"/>
  <c r="I18" i="12"/>
  <c r="O18" i="16" s="1"/>
  <c r="J18" i="12"/>
  <c r="P18" i="16" s="1"/>
  <c r="J3" i="12"/>
  <c r="I3" i="12"/>
  <c r="A23" i="12"/>
  <c r="A24" i="12"/>
  <c r="A25" i="12"/>
  <c r="A26" i="12"/>
  <c r="A27" i="12"/>
  <c r="A28" i="12"/>
  <c r="A29" i="12"/>
  <c r="A30" i="12"/>
  <c r="A43" i="12" s="1"/>
  <c r="A31" i="12"/>
  <c r="A32" i="12"/>
  <c r="A33" i="12"/>
  <c r="A34" i="12"/>
  <c r="A35" i="12"/>
  <c r="A36" i="12"/>
  <c r="A37" i="12"/>
  <c r="C48" i="24" l="1"/>
  <c r="D48" i="24"/>
  <c r="E48" i="24"/>
  <c r="F48" i="24"/>
  <c r="G48" i="24"/>
  <c r="H48" i="24"/>
  <c r="I48" i="24"/>
  <c r="J48" i="24"/>
  <c r="K48" i="24"/>
  <c r="L48" i="24"/>
  <c r="M48" i="24"/>
  <c r="N48" i="24"/>
  <c r="O48" i="24"/>
  <c r="P48" i="24"/>
  <c r="Q48" i="24"/>
  <c r="C49" i="24"/>
  <c r="D49" i="24"/>
  <c r="E49" i="24"/>
  <c r="F49" i="24"/>
  <c r="G49" i="24"/>
  <c r="H49" i="24"/>
  <c r="I49" i="24"/>
  <c r="J49" i="24"/>
  <c r="K49" i="24"/>
  <c r="L49" i="24"/>
  <c r="M49" i="24"/>
  <c r="N49" i="24"/>
  <c r="O49" i="24"/>
  <c r="P49" i="24"/>
  <c r="Q49" i="24"/>
  <c r="B49" i="24"/>
  <c r="B48" i="24"/>
  <c r="C42" i="24"/>
  <c r="D42" i="24"/>
  <c r="E42" i="24"/>
  <c r="F42" i="24"/>
  <c r="G42" i="24"/>
  <c r="H42" i="24"/>
  <c r="I42" i="24"/>
  <c r="J42" i="24"/>
  <c r="K42" i="24"/>
  <c r="L42" i="24"/>
  <c r="M42" i="24"/>
  <c r="N42" i="24"/>
  <c r="O42" i="24"/>
  <c r="P42" i="24"/>
  <c r="Q42" i="24"/>
  <c r="C43" i="24"/>
  <c r="D43" i="24"/>
  <c r="E43" i="24"/>
  <c r="F43" i="24"/>
  <c r="G43" i="24"/>
  <c r="H43" i="24"/>
  <c r="I43" i="24"/>
  <c r="J43" i="24"/>
  <c r="K43" i="24"/>
  <c r="L43" i="24"/>
  <c r="M43" i="24"/>
  <c r="N43" i="24"/>
  <c r="O43" i="24"/>
  <c r="P43" i="24"/>
  <c r="Q43" i="24"/>
  <c r="B43" i="24"/>
  <c r="B42" i="24"/>
  <c r="A23" i="24"/>
  <c r="A24" i="24"/>
  <c r="A25" i="24"/>
  <c r="A26" i="24"/>
  <c r="A27" i="24"/>
  <c r="A28" i="24"/>
  <c r="A29" i="24"/>
  <c r="A30" i="24"/>
  <c r="A31" i="24"/>
  <c r="A32" i="24"/>
  <c r="A33" i="24"/>
  <c r="A34" i="24"/>
  <c r="A35" i="24"/>
  <c r="A36" i="24"/>
  <c r="A37" i="24"/>
  <c r="C48" i="25" l="1"/>
  <c r="D48" i="25"/>
  <c r="E48" i="25"/>
  <c r="F48" i="25"/>
  <c r="G48" i="25"/>
  <c r="H48" i="25"/>
  <c r="I48" i="25"/>
  <c r="J48" i="25"/>
  <c r="K48" i="25"/>
  <c r="L48" i="25"/>
  <c r="M48" i="25"/>
  <c r="N48" i="25"/>
  <c r="O48" i="25"/>
  <c r="P48" i="25"/>
  <c r="Q48" i="25"/>
  <c r="C49" i="25"/>
  <c r="D49" i="25"/>
  <c r="E49" i="25"/>
  <c r="F49" i="25"/>
  <c r="G49" i="25"/>
  <c r="H49" i="25"/>
  <c r="I49" i="25"/>
  <c r="J49" i="25"/>
  <c r="K49" i="25"/>
  <c r="L49" i="25"/>
  <c r="M49" i="25"/>
  <c r="N49" i="25"/>
  <c r="O49" i="25"/>
  <c r="P49" i="25"/>
  <c r="Q49" i="25"/>
  <c r="B49" i="25"/>
  <c r="B48" i="25"/>
  <c r="C42" i="25"/>
  <c r="D42" i="25"/>
  <c r="E42" i="25"/>
  <c r="F42" i="25"/>
  <c r="G42" i="25"/>
  <c r="H42" i="25"/>
  <c r="I42" i="25"/>
  <c r="J42" i="25"/>
  <c r="K42" i="25"/>
  <c r="L42" i="25"/>
  <c r="M42" i="25"/>
  <c r="N42" i="25"/>
  <c r="O42" i="25"/>
  <c r="P42" i="25"/>
  <c r="Q42" i="25"/>
  <c r="C43" i="25"/>
  <c r="D43" i="25"/>
  <c r="E43" i="25"/>
  <c r="F43" i="25"/>
  <c r="G43" i="25"/>
  <c r="H43" i="25"/>
  <c r="I43" i="25"/>
  <c r="J43" i="25"/>
  <c r="K43" i="25"/>
  <c r="L43" i="25"/>
  <c r="M43" i="25"/>
  <c r="N43" i="25"/>
  <c r="O43" i="25"/>
  <c r="P43" i="25"/>
  <c r="Q43" i="25"/>
  <c r="A43" i="25"/>
  <c r="B43" i="25"/>
  <c r="B42" i="25"/>
  <c r="A23" i="25"/>
  <c r="A24" i="25"/>
  <c r="A25" i="25"/>
  <c r="A26" i="25"/>
  <c r="A27" i="25"/>
  <c r="A28" i="25"/>
  <c r="A29" i="25"/>
  <c r="A30" i="25"/>
  <c r="A31" i="25"/>
  <c r="A32" i="25"/>
  <c r="A33" i="25"/>
  <c r="A34" i="25"/>
  <c r="A35" i="25"/>
  <c r="A36" i="25"/>
  <c r="A37" i="25"/>
  <c r="A22" i="25"/>
  <c r="A42" i="25" s="1"/>
  <c r="C48" i="26" l="1"/>
  <c r="D48" i="26"/>
  <c r="E48" i="26"/>
  <c r="F48" i="26"/>
  <c r="G48" i="26"/>
  <c r="H48" i="26"/>
  <c r="I48" i="26"/>
  <c r="J48" i="26"/>
  <c r="K48" i="26"/>
  <c r="L48" i="26"/>
  <c r="M48" i="26"/>
  <c r="N48" i="26"/>
  <c r="O48" i="26"/>
  <c r="C49" i="26"/>
  <c r="D49" i="26"/>
  <c r="E49" i="26"/>
  <c r="F49" i="26"/>
  <c r="G49" i="26"/>
  <c r="H49" i="26"/>
  <c r="I49" i="26"/>
  <c r="J49" i="26"/>
  <c r="K49" i="26"/>
  <c r="L49" i="26"/>
  <c r="M49" i="26"/>
  <c r="N49" i="26"/>
  <c r="O49" i="26"/>
  <c r="B49" i="26"/>
  <c r="B48" i="26"/>
  <c r="C42" i="26"/>
  <c r="D42" i="26"/>
  <c r="E42" i="26"/>
  <c r="F42" i="26"/>
  <c r="G42" i="26"/>
  <c r="H42" i="26"/>
  <c r="I42" i="26"/>
  <c r="J42" i="26"/>
  <c r="K42" i="26"/>
  <c r="L42" i="26"/>
  <c r="M42" i="26"/>
  <c r="N42" i="26"/>
  <c r="O42" i="26"/>
  <c r="C43" i="26"/>
  <c r="D43" i="26"/>
  <c r="E43" i="26"/>
  <c r="F43" i="26"/>
  <c r="G43" i="26"/>
  <c r="H43" i="26"/>
  <c r="I43" i="26"/>
  <c r="J43" i="26"/>
  <c r="K43" i="26"/>
  <c r="L43" i="26"/>
  <c r="M43" i="26"/>
  <c r="N43" i="26"/>
  <c r="O43" i="26"/>
  <c r="B43" i="26"/>
  <c r="B42" i="26"/>
  <c r="A23" i="26"/>
  <c r="A24" i="26"/>
  <c r="A25" i="26"/>
  <c r="A26" i="26"/>
  <c r="A27" i="26"/>
  <c r="A28" i="26"/>
  <c r="A29" i="26"/>
  <c r="A30" i="26"/>
  <c r="A43" i="26" s="1"/>
  <c r="A31" i="26"/>
  <c r="A32" i="26"/>
  <c r="A33" i="26"/>
  <c r="A34" i="26"/>
  <c r="A35" i="26"/>
  <c r="A36" i="26"/>
  <c r="A37" i="26"/>
  <c r="C47" i="13" l="1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C48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R48" i="13"/>
  <c r="S48" i="13"/>
  <c r="T48" i="13"/>
  <c r="U48" i="13"/>
  <c r="V48" i="13"/>
  <c r="W48" i="13"/>
  <c r="X48" i="13"/>
  <c r="Y48" i="13"/>
  <c r="Z48" i="13"/>
  <c r="AA48" i="13"/>
  <c r="AB48" i="13"/>
  <c r="AC48" i="13"/>
  <c r="AD48" i="13"/>
  <c r="AE48" i="13"/>
  <c r="AF48" i="13"/>
  <c r="AG48" i="13"/>
  <c r="AH48" i="13"/>
  <c r="AI48" i="13"/>
  <c r="AJ48" i="13"/>
  <c r="AK48" i="13"/>
  <c r="AL48" i="13"/>
  <c r="AM48" i="13"/>
  <c r="AN48" i="13"/>
  <c r="AO48" i="13"/>
  <c r="AP48" i="13"/>
  <c r="AQ48" i="13"/>
  <c r="AR48" i="13"/>
  <c r="C49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R49" i="13"/>
  <c r="S49" i="13"/>
  <c r="T49" i="13"/>
  <c r="U49" i="13"/>
  <c r="V49" i="13"/>
  <c r="W49" i="13"/>
  <c r="X49" i="13"/>
  <c r="Y49" i="13"/>
  <c r="Z49" i="13"/>
  <c r="AA49" i="13"/>
  <c r="AB49" i="13"/>
  <c r="AC49" i="13"/>
  <c r="AD49" i="13"/>
  <c r="AE49" i="13"/>
  <c r="AF49" i="13"/>
  <c r="AG49" i="13"/>
  <c r="AH49" i="13"/>
  <c r="AI49" i="13"/>
  <c r="AJ49" i="13"/>
  <c r="AK49" i="13"/>
  <c r="AL49" i="13"/>
  <c r="AM49" i="13"/>
  <c r="AN49" i="13"/>
  <c r="AO49" i="13"/>
  <c r="AP49" i="13"/>
  <c r="AQ49" i="13"/>
  <c r="AR49" i="13"/>
  <c r="B49" i="13"/>
  <c r="B48" i="13"/>
  <c r="C41" i="13"/>
  <c r="D4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C42" i="13"/>
  <c r="D42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R42" i="13"/>
  <c r="S42" i="13"/>
  <c r="T42" i="13"/>
  <c r="U42" i="13"/>
  <c r="V42" i="13"/>
  <c r="W42" i="13"/>
  <c r="X42" i="13"/>
  <c r="Y42" i="13"/>
  <c r="Z42" i="13"/>
  <c r="AA42" i="13"/>
  <c r="AB42" i="13"/>
  <c r="AC42" i="13"/>
  <c r="AD42" i="13"/>
  <c r="AE42" i="13"/>
  <c r="AF42" i="13"/>
  <c r="AG42" i="13"/>
  <c r="AH42" i="13"/>
  <c r="AI42" i="13"/>
  <c r="AJ42" i="13"/>
  <c r="AK42" i="13"/>
  <c r="AL42" i="13"/>
  <c r="AM42" i="13"/>
  <c r="AN42" i="13"/>
  <c r="AO42" i="13"/>
  <c r="AP42" i="13"/>
  <c r="AQ42" i="13"/>
  <c r="AR42" i="13"/>
  <c r="C43" i="13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B43" i="13"/>
  <c r="B4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C48" i="10" l="1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AL48" i="10"/>
  <c r="AM48" i="10"/>
  <c r="AN48" i="10"/>
  <c r="AO48" i="10"/>
  <c r="AP48" i="10"/>
  <c r="AQ48" i="10"/>
  <c r="AR48" i="10"/>
  <c r="AS48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T49" i="10"/>
  <c r="U49" i="10"/>
  <c r="V49" i="10"/>
  <c r="W49" i="10"/>
  <c r="X49" i="10"/>
  <c r="Y49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AL49" i="10"/>
  <c r="AM49" i="10"/>
  <c r="AN49" i="10"/>
  <c r="AO49" i="10"/>
  <c r="AP49" i="10"/>
  <c r="AQ49" i="10"/>
  <c r="AR49" i="10"/>
  <c r="AS49" i="10"/>
  <c r="B49" i="10"/>
  <c r="B48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AL43" i="10"/>
  <c r="AM43" i="10"/>
  <c r="AN43" i="10"/>
  <c r="AO43" i="10"/>
  <c r="AP43" i="10"/>
  <c r="AQ43" i="10"/>
  <c r="AR43" i="10"/>
  <c r="AS43" i="10"/>
  <c r="B43" i="10"/>
  <c r="B4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22" i="10"/>
  <c r="I4" i="10"/>
  <c r="H4" i="16" s="1"/>
  <c r="J4" i="10"/>
  <c r="I4" i="16" s="1"/>
  <c r="I5" i="10"/>
  <c r="H5" i="16" s="1"/>
  <c r="J5" i="10"/>
  <c r="I5" i="16" s="1"/>
  <c r="I6" i="10"/>
  <c r="H6" i="16" s="1"/>
  <c r="J6" i="10"/>
  <c r="I6" i="16" s="1"/>
  <c r="I7" i="10"/>
  <c r="H7" i="16" s="1"/>
  <c r="J7" i="10"/>
  <c r="I7" i="16" s="1"/>
  <c r="I8" i="10"/>
  <c r="H8" i="16" s="1"/>
  <c r="J8" i="10"/>
  <c r="I8" i="16" s="1"/>
  <c r="I9" i="10"/>
  <c r="H9" i="16" s="1"/>
  <c r="J9" i="10"/>
  <c r="I9" i="16" s="1"/>
  <c r="I10" i="10"/>
  <c r="H10" i="16" s="1"/>
  <c r="J10" i="10"/>
  <c r="I10" i="16" s="1"/>
  <c r="I11" i="10"/>
  <c r="H11" i="16" s="1"/>
  <c r="J11" i="10"/>
  <c r="I11" i="16" s="1"/>
  <c r="I12" i="10"/>
  <c r="H12" i="16" s="1"/>
  <c r="J12" i="10"/>
  <c r="I12" i="16" s="1"/>
  <c r="I13" i="10"/>
  <c r="H13" i="16" s="1"/>
  <c r="J13" i="10"/>
  <c r="I13" i="16" s="1"/>
  <c r="I14" i="10"/>
  <c r="H14" i="16" s="1"/>
  <c r="J14" i="10"/>
  <c r="I14" i="16" s="1"/>
  <c r="I15" i="10"/>
  <c r="H15" i="16" s="1"/>
  <c r="J15" i="10"/>
  <c r="I15" i="16" s="1"/>
  <c r="I16" i="10"/>
  <c r="H16" i="16" s="1"/>
  <c r="J16" i="10"/>
  <c r="I16" i="16" s="1"/>
  <c r="I17" i="10"/>
  <c r="H17" i="16" s="1"/>
  <c r="J17" i="10"/>
  <c r="I17" i="16" s="1"/>
  <c r="I18" i="10"/>
  <c r="H18" i="16" s="1"/>
  <c r="J18" i="10"/>
  <c r="I18" i="16" s="1"/>
  <c r="C48" i="7" l="1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B49" i="7"/>
  <c r="B48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B43" i="7"/>
  <c r="B4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22" i="7"/>
  <c r="C48" i="14" l="1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C49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B49" i="14"/>
  <c r="B48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B43" i="14"/>
  <c r="B4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22" i="14"/>
  <c r="C48" i="9" l="1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U48" i="9"/>
  <c r="AV48" i="9"/>
  <c r="AW48" i="9"/>
  <c r="AX48" i="9"/>
  <c r="AY48" i="9"/>
  <c r="AZ48" i="9"/>
  <c r="BA48" i="9"/>
  <c r="BB48" i="9"/>
  <c r="BC48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U49" i="9"/>
  <c r="AV49" i="9"/>
  <c r="AW49" i="9"/>
  <c r="AX49" i="9"/>
  <c r="AY49" i="9"/>
  <c r="AZ49" i="9"/>
  <c r="BA49" i="9"/>
  <c r="BB49" i="9"/>
  <c r="BC49" i="9"/>
  <c r="B49" i="9"/>
  <c r="B48" i="9"/>
  <c r="C42" i="9"/>
  <c r="D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AX42" i="9"/>
  <c r="AY42" i="9"/>
  <c r="AZ42" i="9"/>
  <c r="BA42" i="9"/>
  <c r="BB42" i="9"/>
  <c r="BC42" i="9"/>
  <c r="C43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U43" i="9"/>
  <c r="AV43" i="9"/>
  <c r="AW43" i="9"/>
  <c r="AX43" i="9"/>
  <c r="AY43" i="9"/>
  <c r="AZ43" i="9"/>
  <c r="BA43" i="9"/>
  <c r="BB43" i="9"/>
  <c r="BC43" i="9"/>
  <c r="A43" i="9"/>
  <c r="B43" i="9"/>
  <c r="B42" i="9"/>
  <c r="I4" i="9"/>
  <c r="D4" i="16" s="1"/>
  <c r="J4" i="9"/>
  <c r="E4" i="16" s="1"/>
  <c r="I5" i="9"/>
  <c r="D5" i="16" s="1"/>
  <c r="J5" i="9"/>
  <c r="E5" i="16" s="1"/>
  <c r="I6" i="9"/>
  <c r="D6" i="16" s="1"/>
  <c r="J6" i="9"/>
  <c r="E6" i="16" s="1"/>
  <c r="I7" i="9"/>
  <c r="D7" i="16" s="1"/>
  <c r="J7" i="9"/>
  <c r="E7" i="16" s="1"/>
  <c r="I8" i="9"/>
  <c r="D8" i="16" s="1"/>
  <c r="J8" i="9"/>
  <c r="E8" i="16" s="1"/>
  <c r="I9" i="9"/>
  <c r="D9" i="16" s="1"/>
  <c r="J9" i="9"/>
  <c r="E9" i="16" s="1"/>
  <c r="I10" i="9"/>
  <c r="D10" i="16" s="1"/>
  <c r="J10" i="9"/>
  <c r="E10" i="16" s="1"/>
  <c r="I11" i="9"/>
  <c r="D11" i="16" s="1"/>
  <c r="J11" i="9"/>
  <c r="E11" i="16" s="1"/>
  <c r="I12" i="9"/>
  <c r="D12" i="16" s="1"/>
  <c r="J12" i="9"/>
  <c r="E12" i="16" s="1"/>
  <c r="I13" i="9"/>
  <c r="D13" i="16" s="1"/>
  <c r="J13" i="9"/>
  <c r="E13" i="16" s="1"/>
  <c r="I14" i="9"/>
  <c r="D14" i="16" s="1"/>
  <c r="J14" i="9"/>
  <c r="E14" i="16" s="1"/>
  <c r="I15" i="9"/>
  <c r="D15" i="16" s="1"/>
  <c r="J15" i="9"/>
  <c r="E15" i="16" s="1"/>
  <c r="I16" i="9"/>
  <c r="D16" i="16" s="1"/>
  <c r="J16" i="9"/>
  <c r="E16" i="16" s="1"/>
  <c r="I17" i="9"/>
  <c r="D17" i="16" s="1"/>
  <c r="J17" i="9"/>
  <c r="E17" i="16" s="1"/>
  <c r="I18" i="9"/>
  <c r="D18" i="16" s="1"/>
  <c r="J18" i="9"/>
  <c r="E18" i="16" s="1"/>
  <c r="J3" i="9"/>
  <c r="I3" i="9"/>
  <c r="A23" i="9"/>
  <c r="A24" i="9"/>
  <c r="A25" i="9"/>
  <c r="A26" i="9"/>
  <c r="A27" i="9"/>
  <c r="A28" i="9"/>
  <c r="A29" i="9"/>
  <c r="A30" i="9"/>
  <c r="A49" i="9" s="1"/>
  <c r="A31" i="9"/>
  <c r="A32" i="9"/>
  <c r="A33" i="9"/>
  <c r="A34" i="9"/>
  <c r="A35" i="9"/>
  <c r="A36" i="9"/>
  <c r="A37" i="9"/>
  <c r="A22" i="9"/>
  <c r="A48" i="9" s="1"/>
  <c r="AB13" i="16" l="1"/>
  <c r="U38" i="16" s="1"/>
  <c r="AB6" i="16"/>
  <c r="E31" i="16" s="1"/>
  <c r="E38" i="16"/>
  <c r="AB18" i="16"/>
  <c r="D43" i="16"/>
  <c r="A42" i="9"/>
  <c r="D38" i="16"/>
  <c r="K38" i="16"/>
  <c r="M38" i="16"/>
  <c r="AA38" i="16"/>
  <c r="AC13" i="16"/>
  <c r="N38" i="16"/>
  <c r="Y38" i="16"/>
  <c r="J38" i="16"/>
  <c r="G38" i="16"/>
  <c r="F38" i="16"/>
  <c r="V38" i="16"/>
  <c r="X38" i="16"/>
  <c r="Z38" i="16"/>
  <c r="L38" i="16"/>
  <c r="S38" i="16"/>
  <c r="R38" i="16"/>
  <c r="Q38" i="16"/>
  <c r="P38" i="16"/>
  <c r="O38" i="16"/>
  <c r="H38" i="16"/>
  <c r="I38" i="16"/>
  <c r="AB12" i="16"/>
  <c r="D37" i="16" s="1"/>
  <c r="AB7" i="16"/>
  <c r="D32" i="16"/>
  <c r="AB11" i="16"/>
  <c r="E36" i="16" s="1"/>
  <c r="D36" i="16"/>
  <c r="AB8" i="16"/>
  <c r="E33" i="16" s="1"/>
  <c r="AB16" i="16"/>
  <c r="E41" i="16" s="1"/>
  <c r="D41" i="16"/>
  <c r="AB15" i="16"/>
  <c r="AB10" i="16"/>
  <c r="D35" i="16"/>
  <c r="AB5" i="16"/>
  <c r="E30" i="16" s="1"/>
  <c r="D30" i="16"/>
  <c r="AB17" i="16"/>
  <c r="D42" i="16" s="1"/>
  <c r="E32" i="16"/>
  <c r="E40" i="16"/>
  <c r="AB14" i="16"/>
  <c r="E39" i="16" s="1"/>
  <c r="AB9" i="16"/>
  <c r="E34" i="16" s="1"/>
  <c r="D34" i="16"/>
  <c r="I3" i="10"/>
  <c r="E37" i="16" l="1"/>
  <c r="T38" i="16"/>
  <c r="W38" i="16"/>
  <c r="D40" i="16"/>
  <c r="X40" i="16"/>
  <c r="K40" i="16"/>
  <c r="F40" i="16"/>
  <c r="W40" i="16"/>
  <c r="L40" i="16"/>
  <c r="N40" i="16"/>
  <c r="AC15" i="16"/>
  <c r="G40" i="16"/>
  <c r="Z40" i="16"/>
  <c r="Y40" i="16"/>
  <c r="J40" i="16"/>
  <c r="M40" i="16"/>
  <c r="V40" i="16"/>
  <c r="U40" i="16"/>
  <c r="AA40" i="16"/>
  <c r="T40" i="16"/>
  <c r="S40" i="16"/>
  <c r="Q40" i="16"/>
  <c r="R40" i="16"/>
  <c r="P40" i="16"/>
  <c r="O40" i="16"/>
  <c r="I40" i="16"/>
  <c r="H40" i="16"/>
  <c r="O37" i="16"/>
  <c r="K37" i="16"/>
  <c r="U37" i="16"/>
  <c r="J37" i="16"/>
  <c r="W37" i="16"/>
  <c r="V37" i="16"/>
  <c r="X37" i="16"/>
  <c r="AC12" i="16"/>
  <c r="N37" i="16"/>
  <c r="M37" i="16"/>
  <c r="F37" i="16"/>
  <c r="AA37" i="16"/>
  <c r="G37" i="16"/>
  <c r="Z37" i="16"/>
  <c r="Y37" i="16"/>
  <c r="L37" i="16"/>
  <c r="T37" i="16"/>
  <c r="S37" i="16"/>
  <c r="Q37" i="16"/>
  <c r="R37" i="16"/>
  <c r="P37" i="16"/>
  <c r="H37" i="16"/>
  <c r="I37" i="16"/>
  <c r="D31" i="16"/>
  <c r="M31" i="16"/>
  <c r="AC6" i="16"/>
  <c r="AA31" i="16"/>
  <c r="Y31" i="16"/>
  <c r="U31" i="16"/>
  <c r="G31" i="16"/>
  <c r="N31" i="16"/>
  <c r="Z31" i="16"/>
  <c r="X31" i="16"/>
  <c r="W31" i="16"/>
  <c r="J31" i="16"/>
  <c r="L31" i="16"/>
  <c r="F31" i="16"/>
  <c r="K31" i="16"/>
  <c r="V31" i="16"/>
  <c r="S31" i="16"/>
  <c r="T31" i="16"/>
  <c r="Q31" i="16"/>
  <c r="R31" i="16"/>
  <c r="P31" i="16"/>
  <c r="O31" i="16"/>
  <c r="I31" i="16"/>
  <c r="H31" i="16"/>
  <c r="AC8" i="16"/>
  <c r="W33" i="16"/>
  <c r="V33" i="16"/>
  <c r="F33" i="16"/>
  <c r="M33" i="16"/>
  <c r="U33" i="16"/>
  <c r="AA33" i="16"/>
  <c r="N33" i="16"/>
  <c r="J33" i="16"/>
  <c r="Y33" i="16"/>
  <c r="X33" i="16"/>
  <c r="K33" i="16"/>
  <c r="G33" i="16"/>
  <c r="L33" i="16"/>
  <c r="Z33" i="16"/>
  <c r="S33" i="16"/>
  <c r="T33" i="16"/>
  <c r="R33" i="16"/>
  <c r="Q33" i="16"/>
  <c r="P33" i="16"/>
  <c r="O33" i="16"/>
  <c r="H33" i="16"/>
  <c r="I33" i="16"/>
  <c r="S35" i="16"/>
  <c r="J35" i="16"/>
  <c r="M35" i="16"/>
  <c r="AC10" i="16"/>
  <c r="W35" i="16"/>
  <c r="V35" i="16"/>
  <c r="G35" i="16"/>
  <c r="X35" i="16"/>
  <c r="Z35" i="16"/>
  <c r="N35" i="16"/>
  <c r="Y35" i="16"/>
  <c r="L35" i="16"/>
  <c r="K35" i="16"/>
  <c r="U35" i="16"/>
  <c r="F35" i="16"/>
  <c r="AA35" i="16"/>
  <c r="T35" i="16"/>
  <c r="R35" i="16"/>
  <c r="Q35" i="16"/>
  <c r="O35" i="16"/>
  <c r="P35" i="16"/>
  <c r="H35" i="16"/>
  <c r="I35" i="16"/>
  <c r="U43" i="16"/>
  <c r="F43" i="16"/>
  <c r="Z43" i="16"/>
  <c r="J43" i="16"/>
  <c r="V43" i="16"/>
  <c r="X43" i="16"/>
  <c r="K43" i="16"/>
  <c r="L43" i="16"/>
  <c r="AC18" i="16"/>
  <c r="AA43" i="16"/>
  <c r="G43" i="16"/>
  <c r="W43" i="16"/>
  <c r="Y43" i="16"/>
  <c r="M43" i="16"/>
  <c r="N43" i="16"/>
  <c r="T43" i="16"/>
  <c r="S43" i="16"/>
  <c r="Q43" i="16"/>
  <c r="R43" i="16"/>
  <c r="P43" i="16"/>
  <c r="O43" i="16"/>
  <c r="H43" i="16"/>
  <c r="I43" i="16"/>
  <c r="E43" i="16"/>
  <c r="H42" i="16"/>
  <c r="L42" i="16"/>
  <c r="G42" i="16"/>
  <c r="AC17" i="16"/>
  <c r="V42" i="16"/>
  <c r="AA42" i="16"/>
  <c r="Y42" i="16"/>
  <c r="J42" i="16"/>
  <c r="N42" i="16"/>
  <c r="U42" i="16"/>
  <c r="K42" i="16"/>
  <c r="W42" i="16"/>
  <c r="X42" i="16"/>
  <c r="Z42" i="16"/>
  <c r="M42" i="16"/>
  <c r="F42" i="16"/>
  <c r="S42" i="16"/>
  <c r="T42" i="16"/>
  <c r="Q42" i="16"/>
  <c r="R42" i="16"/>
  <c r="O42" i="16"/>
  <c r="P42" i="16"/>
  <c r="I42" i="16"/>
  <c r="L34" i="16"/>
  <c r="U34" i="16"/>
  <c r="AC9" i="16"/>
  <c r="K34" i="16"/>
  <c r="M34" i="16"/>
  <c r="F34" i="16"/>
  <c r="J34" i="16"/>
  <c r="AA34" i="16"/>
  <c r="V34" i="16"/>
  <c r="Y34" i="16"/>
  <c r="G34" i="16"/>
  <c r="W34" i="16"/>
  <c r="X34" i="16"/>
  <c r="Z34" i="16"/>
  <c r="N34" i="16"/>
  <c r="S34" i="16"/>
  <c r="T34" i="16"/>
  <c r="R34" i="16"/>
  <c r="Q34" i="16"/>
  <c r="O34" i="16"/>
  <c r="P34" i="16"/>
  <c r="I34" i="16"/>
  <c r="H34" i="16"/>
  <c r="W39" i="16"/>
  <c r="G39" i="16"/>
  <c r="Z39" i="16"/>
  <c r="M39" i="16"/>
  <c r="AA39" i="16"/>
  <c r="Y39" i="16"/>
  <c r="U39" i="16"/>
  <c r="L39" i="16"/>
  <c r="X39" i="16"/>
  <c r="J39" i="16"/>
  <c r="N39" i="16"/>
  <c r="K39" i="16"/>
  <c r="AC14" i="16"/>
  <c r="F39" i="16"/>
  <c r="V39" i="16"/>
  <c r="S39" i="16"/>
  <c r="T39" i="16"/>
  <c r="Q39" i="16"/>
  <c r="R39" i="16"/>
  <c r="O39" i="16"/>
  <c r="P39" i="16"/>
  <c r="I39" i="16"/>
  <c r="H39" i="16"/>
  <c r="AB38" i="16"/>
  <c r="AG15" i="16"/>
  <c r="T36" i="16"/>
  <c r="G36" i="16"/>
  <c r="U36" i="16"/>
  <c r="W36" i="16"/>
  <c r="L36" i="16"/>
  <c r="V36" i="16"/>
  <c r="Z36" i="16"/>
  <c r="X36" i="16"/>
  <c r="F36" i="16"/>
  <c r="J36" i="16"/>
  <c r="Y36" i="16"/>
  <c r="AC11" i="16"/>
  <c r="AA36" i="16"/>
  <c r="K36" i="16"/>
  <c r="N36" i="16"/>
  <c r="M36" i="16"/>
  <c r="S36" i="16"/>
  <c r="R36" i="16"/>
  <c r="Q36" i="16"/>
  <c r="P36" i="16"/>
  <c r="O36" i="16"/>
  <c r="H36" i="16"/>
  <c r="I36" i="16"/>
  <c r="E35" i="16"/>
  <c r="J32" i="16"/>
  <c r="L32" i="16"/>
  <c r="M32" i="16"/>
  <c r="W32" i="16"/>
  <c r="G32" i="16"/>
  <c r="Z32" i="16"/>
  <c r="X32" i="16"/>
  <c r="K32" i="16"/>
  <c r="N32" i="16"/>
  <c r="AA32" i="16"/>
  <c r="AC7" i="16"/>
  <c r="V32" i="16"/>
  <c r="Y32" i="16"/>
  <c r="F32" i="16"/>
  <c r="U32" i="16"/>
  <c r="T32" i="16"/>
  <c r="S32" i="16"/>
  <c r="R32" i="16"/>
  <c r="Q32" i="16"/>
  <c r="O32" i="16"/>
  <c r="P32" i="16"/>
  <c r="I32" i="16"/>
  <c r="H32" i="16"/>
  <c r="W41" i="16"/>
  <c r="X41" i="16"/>
  <c r="AA41" i="16"/>
  <c r="Y41" i="16"/>
  <c r="N41" i="16"/>
  <c r="F41" i="16"/>
  <c r="Z41" i="16"/>
  <c r="U41" i="16"/>
  <c r="K41" i="16"/>
  <c r="M41" i="16"/>
  <c r="V41" i="16"/>
  <c r="L41" i="16"/>
  <c r="G41" i="16"/>
  <c r="AC16" i="16"/>
  <c r="J41" i="16"/>
  <c r="T41" i="16"/>
  <c r="S41" i="16"/>
  <c r="R41" i="16"/>
  <c r="Q41" i="16"/>
  <c r="P41" i="16"/>
  <c r="O41" i="16"/>
  <c r="I41" i="16"/>
  <c r="H41" i="16"/>
  <c r="D39" i="16"/>
  <c r="AG4" i="16" s="1"/>
  <c r="W30" i="16"/>
  <c r="M30" i="16"/>
  <c r="N30" i="16"/>
  <c r="G30" i="16"/>
  <c r="F30" i="16"/>
  <c r="X30" i="16"/>
  <c r="L30" i="16"/>
  <c r="AA30" i="16"/>
  <c r="AC5" i="16"/>
  <c r="J30" i="16"/>
  <c r="Z30" i="16"/>
  <c r="V30" i="16"/>
  <c r="Y30" i="16"/>
  <c r="U30" i="16"/>
  <c r="K30" i="16"/>
  <c r="T30" i="16"/>
  <c r="S30" i="16"/>
  <c r="Q30" i="16"/>
  <c r="R30" i="16"/>
  <c r="P30" i="16"/>
  <c r="O30" i="16"/>
  <c r="I30" i="16"/>
  <c r="H30" i="16"/>
  <c r="D33" i="16"/>
  <c r="E42" i="16"/>
  <c r="AH4" i="16" s="1"/>
  <c r="Z3" i="16"/>
  <c r="AB30" i="16" l="1"/>
  <c r="AB33" i="16"/>
  <c r="AB42" i="16"/>
  <c r="AB35" i="16"/>
  <c r="AB43" i="16"/>
  <c r="AB41" i="16"/>
  <c r="AB37" i="16"/>
  <c r="AB32" i="16"/>
  <c r="AB34" i="16"/>
  <c r="AI4" i="16"/>
  <c r="AI15" i="16"/>
  <c r="AB39" i="16"/>
  <c r="AR4" i="16"/>
  <c r="AR15" i="16"/>
  <c r="BB4" i="16"/>
  <c r="BB15" i="16"/>
  <c r="AW4" i="16"/>
  <c r="AW15" i="16"/>
  <c r="AU15" i="16"/>
  <c r="AU4" i="16"/>
  <c r="AQ15" i="16"/>
  <c r="AQ4" i="16"/>
  <c r="AN15" i="16"/>
  <c r="AN4" i="16"/>
  <c r="AS15" i="16"/>
  <c r="AS4" i="16"/>
  <c r="AT4" i="16"/>
  <c r="AT15" i="16"/>
  <c r="BA15" i="16"/>
  <c r="BA4" i="16"/>
  <c r="BC4" i="16"/>
  <c r="BC15" i="16"/>
  <c r="AY4" i="16"/>
  <c r="AY15" i="16"/>
  <c r="AZ4" i="16"/>
  <c r="AZ15" i="16"/>
  <c r="AL15" i="16"/>
  <c r="AL4" i="16"/>
  <c r="AX15" i="16"/>
  <c r="AX4" i="16"/>
  <c r="AB31" i="16"/>
  <c r="AH15" i="16"/>
  <c r="AM4" i="16"/>
  <c r="AM15" i="16"/>
  <c r="AB36" i="16"/>
  <c r="AV15" i="16"/>
  <c r="AV4" i="16"/>
  <c r="AP15" i="16"/>
  <c r="AP4" i="16"/>
  <c r="AO15" i="16"/>
  <c r="AO4" i="16"/>
  <c r="AB40" i="16"/>
  <c r="BD15" i="16"/>
  <c r="BD4" i="16"/>
  <c r="AK15" i="16"/>
  <c r="AK4" i="16"/>
  <c r="AJ15" i="16"/>
  <c r="AJ4" i="16"/>
  <c r="B41" i="25"/>
  <c r="A22" i="24"/>
  <c r="A22" i="26"/>
  <c r="B41" i="15" l="1"/>
  <c r="C41" i="4"/>
  <c r="C47" i="4" s="1"/>
  <c r="D41" i="4"/>
  <c r="D47" i="4" s="1"/>
  <c r="E41" i="4"/>
  <c r="E47" i="4" s="1"/>
  <c r="F41" i="4"/>
  <c r="F47" i="4" s="1"/>
  <c r="G41" i="4"/>
  <c r="G47" i="4" s="1"/>
  <c r="H41" i="4"/>
  <c r="H47" i="4" s="1"/>
  <c r="I41" i="4"/>
  <c r="I47" i="4" s="1"/>
  <c r="J41" i="4"/>
  <c r="J47" i="4" s="1"/>
  <c r="K41" i="4"/>
  <c r="K47" i="4" s="1"/>
  <c r="L41" i="4"/>
  <c r="L47" i="4" s="1"/>
  <c r="M41" i="4"/>
  <c r="M47" i="4" s="1"/>
  <c r="N41" i="4"/>
  <c r="N47" i="4" s="1"/>
  <c r="O41" i="4"/>
  <c r="O47" i="4" s="1"/>
  <c r="P41" i="4"/>
  <c r="P47" i="4" s="1"/>
  <c r="Q41" i="4"/>
  <c r="Q47" i="4" s="1"/>
  <c r="R41" i="4"/>
  <c r="R47" i="4" s="1"/>
  <c r="S41" i="4"/>
  <c r="S47" i="4" s="1"/>
  <c r="B41" i="4"/>
  <c r="B47" i="4" s="1"/>
  <c r="A49" i="15" l="1"/>
  <c r="A49" i="4"/>
  <c r="A48" i="4"/>
  <c r="A43" i="2" l="1"/>
  <c r="A49" i="2" s="1"/>
  <c r="A22" i="2"/>
  <c r="A49" i="5" l="1"/>
  <c r="A22" i="5"/>
  <c r="A42" i="5" s="1"/>
  <c r="A48" i="5" s="1"/>
  <c r="A49" i="6" l="1"/>
  <c r="A22" i="6"/>
  <c r="A42" i="6" s="1"/>
  <c r="A49" i="3" l="1"/>
  <c r="A22" i="3"/>
  <c r="A49" i="8" l="1"/>
  <c r="J3" i="11" l="1"/>
  <c r="I3" i="11"/>
  <c r="A49" i="11"/>
  <c r="A22" i="11"/>
  <c r="A42" i="11" s="1"/>
  <c r="C41" i="12" l="1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49" i="12"/>
  <c r="A22" i="12"/>
  <c r="A42" i="12" s="1"/>
  <c r="A43" i="13" l="1"/>
  <c r="A49" i="13" s="1"/>
  <c r="A22" i="13"/>
  <c r="L3" i="16" l="1"/>
  <c r="K3" i="16"/>
  <c r="J3" i="16"/>
  <c r="Q41" i="24"/>
  <c r="Q47" i="24" s="1"/>
  <c r="P41" i="24"/>
  <c r="P47" i="24" s="1"/>
  <c r="O41" i="24"/>
  <c r="O47" i="24" s="1"/>
  <c r="N41" i="24"/>
  <c r="N47" i="24" s="1"/>
  <c r="M41" i="24"/>
  <c r="M47" i="24" s="1"/>
  <c r="L41" i="24"/>
  <c r="L47" i="24" s="1"/>
  <c r="K41" i="24"/>
  <c r="K47" i="24" s="1"/>
  <c r="J41" i="24"/>
  <c r="J47" i="24" s="1"/>
  <c r="I41" i="24"/>
  <c r="I47" i="24" s="1"/>
  <c r="H41" i="24"/>
  <c r="H47" i="24" s="1"/>
  <c r="G41" i="24"/>
  <c r="G47" i="24" s="1"/>
  <c r="F41" i="24"/>
  <c r="F47" i="24" s="1"/>
  <c r="E41" i="24"/>
  <c r="E47" i="24" s="1"/>
  <c r="D41" i="24"/>
  <c r="D47" i="24" s="1"/>
  <c r="C41" i="24"/>
  <c r="C47" i="24" s="1"/>
  <c r="B41" i="24"/>
  <c r="B47" i="24" s="1"/>
  <c r="A43" i="24"/>
  <c r="A49" i="24" s="1"/>
  <c r="A42" i="24"/>
  <c r="A48" i="24" s="1"/>
  <c r="C41" i="25"/>
  <c r="C47" i="25" s="1"/>
  <c r="D41" i="25"/>
  <c r="D47" i="25" s="1"/>
  <c r="E41" i="25"/>
  <c r="E47" i="25" s="1"/>
  <c r="F41" i="25"/>
  <c r="F47" i="25" s="1"/>
  <c r="G41" i="25"/>
  <c r="G47" i="25" s="1"/>
  <c r="H41" i="25"/>
  <c r="H47" i="25" s="1"/>
  <c r="I41" i="25"/>
  <c r="I47" i="25" s="1"/>
  <c r="J41" i="25"/>
  <c r="J47" i="25" s="1"/>
  <c r="K41" i="25"/>
  <c r="K47" i="25" s="1"/>
  <c r="L41" i="25"/>
  <c r="L47" i="25" s="1"/>
  <c r="M41" i="25"/>
  <c r="M47" i="25" s="1"/>
  <c r="N41" i="25"/>
  <c r="N47" i="25" s="1"/>
  <c r="O41" i="25"/>
  <c r="O47" i="25" s="1"/>
  <c r="P41" i="25"/>
  <c r="P47" i="25" s="1"/>
  <c r="Q41" i="25"/>
  <c r="Q47" i="25" s="1"/>
  <c r="A49" i="25"/>
  <c r="B47" i="25"/>
  <c r="A48" i="25"/>
  <c r="A42" i="26"/>
  <c r="A48" i="26" s="1"/>
  <c r="O41" i="26"/>
  <c r="O47" i="26" s="1"/>
  <c r="N41" i="26"/>
  <c r="N47" i="26" s="1"/>
  <c r="M41" i="26"/>
  <c r="M47" i="26" s="1"/>
  <c r="L41" i="26"/>
  <c r="L47" i="26" s="1"/>
  <c r="K41" i="26"/>
  <c r="K47" i="26" s="1"/>
  <c r="J41" i="26"/>
  <c r="J47" i="26" s="1"/>
  <c r="I41" i="26"/>
  <c r="I47" i="26" s="1"/>
  <c r="H41" i="26"/>
  <c r="H47" i="26" s="1"/>
  <c r="G41" i="26"/>
  <c r="G47" i="26" s="1"/>
  <c r="F41" i="26"/>
  <c r="F47" i="26" s="1"/>
  <c r="E41" i="26"/>
  <c r="E47" i="26" s="1"/>
  <c r="D41" i="26"/>
  <c r="D47" i="26" s="1"/>
  <c r="C41" i="26"/>
  <c r="C47" i="26" s="1"/>
  <c r="B41" i="26"/>
  <c r="B47" i="26" s="1"/>
  <c r="A49" i="26"/>
  <c r="C41" i="10"/>
  <c r="C47" i="10" s="1"/>
  <c r="D41" i="10"/>
  <c r="D47" i="10" s="1"/>
  <c r="E41" i="10"/>
  <c r="E47" i="10" s="1"/>
  <c r="F41" i="10"/>
  <c r="F47" i="10" s="1"/>
  <c r="G41" i="10"/>
  <c r="G47" i="10" s="1"/>
  <c r="H41" i="10"/>
  <c r="H47" i="10" s="1"/>
  <c r="I41" i="10"/>
  <c r="I47" i="10" s="1"/>
  <c r="J41" i="10"/>
  <c r="J47" i="10" s="1"/>
  <c r="K41" i="10"/>
  <c r="K47" i="10" s="1"/>
  <c r="L41" i="10"/>
  <c r="L47" i="10" s="1"/>
  <c r="M41" i="10"/>
  <c r="M47" i="10" s="1"/>
  <c r="N41" i="10"/>
  <c r="N47" i="10" s="1"/>
  <c r="O41" i="10"/>
  <c r="O47" i="10" s="1"/>
  <c r="P41" i="10"/>
  <c r="P47" i="10" s="1"/>
  <c r="Q41" i="10"/>
  <c r="Q47" i="10" s="1"/>
  <c r="R41" i="10"/>
  <c r="R47" i="10" s="1"/>
  <c r="S41" i="10"/>
  <c r="S47" i="10" s="1"/>
  <c r="T41" i="10"/>
  <c r="T47" i="10" s="1"/>
  <c r="U41" i="10"/>
  <c r="U47" i="10" s="1"/>
  <c r="V41" i="10"/>
  <c r="V47" i="10" s="1"/>
  <c r="W41" i="10"/>
  <c r="W47" i="10" s="1"/>
  <c r="X41" i="10"/>
  <c r="X47" i="10" s="1"/>
  <c r="Y41" i="10"/>
  <c r="Y47" i="10" s="1"/>
  <c r="Z41" i="10"/>
  <c r="Z47" i="10" s="1"/>
  <c r="AA41" i="10"/>
  <c r="AA47" i="10" s="1"/>
  <c r="AB41" i="10"/>
  <c r="AB47" i="10" s="1"/>
  <c r="AC41" i="10"/>
  <c r="AC47" i="10" s="1"/>
  <c r="AD41" i="10"/>
  <c r="AD47" i="10" s="1"/>
  <c r="AE41" i="10"/>
  <c r="AE47" i="10" s="1"/>
  <c r="AF41" i="10"/>
  <c r="AF47" i="10" s="1"/>
  <c r="AG41" i="10"/>
  <c r="AG47" i="10" s="1"/>
  <c r="AH41" i="10"/>
  <c r="AH47" i="10" s="1"/>
  <c r="AI41" i="10"/>
  <c r="AI47" i="10" s="1"/>
  <c r="AJ41" i="10"/>
  <c r="AJ47" i="10" s="1"/>
  <c r="AK41" i="10"/>
  <c r="AK47" i="10" s="1"/>
  <c r="AL41" i="10"/>
  <c r="AL47" i="10" s="1"/>
  <c r="AM41" i="10"/>
  <c r="AM47" i="10" s="1"/>
  <c r="AN41" i="10"/>
  <c r="AN47" i="10" s="1"/>
  <c r="AO41" i="10"/>
  <c r="AO47" i="10" s="1"/>
  <c r="AP41" i="10"/>
  <c r="AP47" i="10" s="1"/>
  <c r="AQ41" i="10"/>
  <c r="AQ47" i="10" s="1"/>
  <c r="AR41" i="10"/>
  <c r="AR47" i="10" s="1"/>
  <c r="AS41" i="10"/>
  <c r="AS47" i="10" s="1"/>
  <c r="B41" i="10"/>
  <c r="B47" i="10" s="1"/>
  <c r="J3" i="10"/>
  <c r="A43" i="10"/>
  <c r="A49" i="10" s="1"/>
  <c r="A42" i="10"/>
  <c r="A48" i="10" s="1"/>
  <c r="A43" i="14" l="1"/>
  <c r="A49" i="14" s="1"/>
  <c r="A42" i="14"/>
  <c r="A48" i="14" s="1"/>
  <c r="A43" i="7" l="1"/>
  <c r="A49" i="7" s="1"/>
  <c r="C41" i="9" l="1"/>
  <c r="C47" i="9" s="1"/>
  <c r="D41" i="9"/>
  <c r="D47" i="9" s="1"/>
  <c r="E41" i="9"/>
  <c r="E47" i="9" s="1"/>
  <c r="F41" i="9"/>
  <c r="F47" i="9" s="1"/>
  <c r="G41" i="9"/>
  <c r="G47" i="9" s="1"/>
  <c r="H41" i="9"/>
  <c r="H47" i="9" s="1"/>
  <c r="I41" i="9"/>
  <c r="I47" i="9" s="1"/>
  <c r="J41" i="9"/>
  <c r="J47" i="9" s="1"/>
  <c r="K41" i="9"/>
  <c r="K47" i="9" s="1"/>
  <c r="L41" i="9"/>
  <c r="L47" i="9" s="1"/>
  <c r="M41" i="9"/>
  <c r="M47" i="9" s="1"/>
  <c r="N41" i="9"/>
  <c r="N47" i="9" s="1"/>
  <c r="O41" i="9"/>
  <c r="O47" i="9" s="1"/>
  <c r="P41" i="9"/>
  <c r="P47" i="9" s="1"/>
  <c r="Q41" i="9"/>
  <c r="Q47" i="9" s="1"/>
  <c r="R41" i="9"/>
  <c r="R47" i="9" s="1"/>
  <c r="S41" i="9"/>
  <c r="S47" i="9" s="1"/>
  <c r="T41" i="9"/>
  <c r="T47" i="9" s="1"/>
  <c r="U41" i="9"/>
  <c r="U47" i="9" s="1"/>
  <c r="V41" i="9"/>
  <c r="V47" i="9" s="1"/>
  <c r="W41" i="9"/>
  <c r="W47" i="9" s="1"/>
  <c r="X41" i="9"/>
  <c r="X47" i="9" s="1"/>
  <c r="Y41" i="9"/>
  <c r="Y47" i="9" s="1"/>
  <c r="Z41" i="9"/>
  <c r="Z47" i="9" s="1"/>
  <c r="AA41" i="9"/>
  <c r="AA47" i="9" s="1"/>
  <c r="AB41" i="9"/>
  <c r="AB47" i="9" s="1"/>
  <c r="AC41" i="9"/>
  <c r="AC47" i="9" s="1"/>
  <c r="AD41" i="9"/>
  <c r="AD47" i="9" s="1"/>
  <c r="AE41" i="9"/>
  <c r="AE47" i="9" s="1"/>
  <c r="AF41" i="9"/>
  <c r="AF47" i="9" s="1"/>
  <c r="AG41" i="9"/>
  <c r="AG47" i="9" s="1"/>
  <c r="AH41" i="9"/>
  <c r="AH47" i="9" s="1"/>
  <c r="AI41" i="9"/>
  <c r="AI47" i="9" s="1"/>
  <c r="AJ41" i="9"/>
  <c r="AJ47" i="9" s="1"/>
  <c r="AK41" i="9"/>
  <c r="AK47" i="9" s="1"/>
  <c r="AL41" i="9"/>
  <c r="AL47" i="9" s="1"/>
  <c r="AM41" i="9"/>
  <c r="AM47" i="9" s="1"/>
  <c r="AN41" i="9"/>
  <c r="AN47" i="9" s="1"/>
  <c r="AO41" i="9"/>
  <c r="AO47" i="9" s="1"/>
  <c r="AP41" i="9"/>
  <c r="AP47" i="9" s="1"/>
  <c r="AQ41" i="9"/>
  <c r="AQ47" i="9" s="1"/>
  <c r="AR41" i="9"/>
  <c r="AR47" i="9" s="1"/>
  <c r="AS41" i="9"/>
  <c r="AS47" i="9" s="1"/>
  <c r="AT41" i="9"/>
  <c r="AT47" i="9" s="1"/>
  <c r="AU41" i="9"/>
  <c r="AU47" i="9" s="1"/>
  <c r="AV41" i="9"/>
  <c r="AV47" i="9" s="1"/>
  <c r="AW41" i="9"/>
  <c r="AW47" i="9" s="1"/>
  <c r="AX41" i="9"/>
  <c r="AX47" i="9" s="1"/>
  <c r="AY41" i="9"/>
  <c r="AY47" i="9" s="1"/>
  <c r="AZ41" i="9"/>
  <c r="AZ47" i="9" s="1"/>
  <c r="BA41" i="9"/>
  <c r="BA47" i="9" s="1"/>
  <c r="BB41" i="9"/>
  <c r="BB47" i="9" s="1"/>
  <c r="BC41" i="9"/>
  <c r="BC47" i="9" s="1"/>
  <c r="B41" i="9"/>
  <c r="B47" i="9" s="1"/>
  <c r="D3" i="16" l="1"/>
  <c r="B3" i="16"/>
  <c r="B28" i="16" s="1"/>
  <c r="AF14" i="16" s="1"/>
  <c r="C3" i="16"/>
  <c r="C28" i="16" s="1"/>
  <c r="A48" i="15"/>
  <c r="C47" i="8" l="1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N3" i="16" l="1"/>
  <c r="BE17" i="16" l="1"/>
  <c r="BE18" i="16"/>
  <c r="C47" i="3" l="1"/>
  <c r="D47" i="3"/>
  <c r="E47" i="3"/>
  <c r="F47" i="3"/>
  <c r="G47" i="3"/>
  <c r="H47" i="3"/>
  <c r="I47" i="3"/>
  <c r="C41" i="3"/>
  <c r="D41" i="3"/>
  <c r="E41" i="3"/>
  <c r="F41" i="3"/>
  <c r="G41" i="3"/>
  <c r="H41" i="3"/>
  <c r="I41" i="3"/>
  <c r="B47" i="3"/>
  <c r="B41" i="3"/>
  <c r="B47" i="8" l="1"/>
  <c r="B41" i="8"/>
  <c r="C47" i="11" l="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B47" i="11"/>
  <c r="B41" i="11"/>
  <c r="C47" i="12" l="1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Z47" i="12"/>
  <c r="B47" i="12"/>
  <c r="B41" i="12"/>
  <c r="AF3" i="16" l="1"/>
  <c r="B47" i="13"/>
  <c r="B41" i="13"/>
  <c r="A42" i="2" l="1"/>
  <c r="A48" i="2" s="1"/>
  <c r="A48" i="6"/>
  <c r="A42" i="3"/>
  <c r="A48" i="3" s="1"/>
  <c r="A48" i="8"/>
  <c r="A48" i="11"/>
  <c r="A48" i="12"/>
  <c r="A42" i="13"/>
  <c r="A48" i="13" s="1"/>
  <c r="A42" i="7"/>
  <c r="A48" i="7" s="1"/>
  <c r="X3" i="16" l="1"/>
  <c r="AA3" i="16" l="1"/>
  <c r="Y3" i="16"/>
  <c r="W3" i="16"/>
  <c r="V3" i="16"/>
  <c r="U3" i="16"/>
  <c r="T3" i="16"/>
  <c r="S3" i="16"/>
  <c r="R3" i="16"/>
  <c r="Q3" i="16"/>
  <c r="P3" i="16"/>
  <c r="O3" i="16"/>
  <c r="M3" i="16"/>
  <c r="I3" i="16"/>
  <c r="H3" i="16"/>
  <c r="G3" i="16"/>
  <c r="F3" i="16"/>
  <c r="E3" i="16"/>
  <c r="AB3" i="16" l="1"/>
  <c r="AB4" i="16"/>
  <c r="U29" i="16" l="1"/>
  <c r="I29" i="16"/>
  <c r="H29" i="16"/>
  <c r="N29" i="16"/>
  <c r="T29" i="16"/>
  <c r="Z29" i="16"/>
  <c r="O29" i="16"/>
  <c r="AA29" i="16"/>
  <c r="S29" i="16"/>
  <c r="M29" i="16"/>
  <c r="J29" i="16"/>
  <c r="G29" i="16"/>
  <c r="Y29" i="16"/>
  <c r="X29" i="16"/>
  <c r="W29" i="16"/>
  <c r="V29" i="16"/>
  <c r="R29" i="16"/>
  <c r="Q29" i="16"/>
  <c r="P29" i="16"/>
  <c r="D29" i="16"/>
  <c r="L29" i="16"/>
  <c r="K29" i="16"/>
  <c r="E29" i="16"/>
  <c r="F29" i="16"/>
  <c r="N28" i="16"/>
  <c r="J28" i="16"/>
  <c r="K28" i="16"/>
  <c r="L28" i="16"/>
  <c r="O28" i="16"/>
  <c r="AC3" i="16"/>
  <c r="X28" i="16"/>
  <c r="G28" i="16"/>
  <c r="U28" i="16"/>
  <c r="Y28" i="16"/>
  <c r="W28" i="16"/>
  <c r="V28" i="16"/>
  <c r="Z28" i="16"/>
  <c r="D28" i="16"/>
  <c r="T28" i="16"/>
  <c r="S28" i="16"/>
  <c r="Q28" i="16"/>
  <c r="E28" i="16"/>
  <c r="AA28" i="16"/>
  <c r="F28" i="16"/>
  <c r="M28" i="16"/>
  <c r="H28" i="16"/>
  <c r="AC4" i="16"/>
  <c r="I28" i="16"/>
  <c r="P28" i="16"/>
  <c r="R28" i="16"/>
  <c r="AV14" i="16" l="1"/>
  <c r="AV3" i="16"/>
  <c r="AK14" i="16"/>
  <c r="AK3" i="16"/>
  <c r="AP14" i="16"/>
  <c r="AP3" i="16"/>
  <c r="BA14" i="16"/>
  <c r="BA3" i="16"/>
  <c r="AG3" i="16"/>
  <c r="AG14" i="16"/>
  <c r="AL14" i="16"/>
  <c r="AL3" i="16"/>
  <c r="AR14" i="16"/>
  <c r="AR3" i="16"/>
  <c r="AI14" i="16"/>
  <c r="AI3" i="16"/>
  <c r="AY14" i="16"/>
  <c r="AY3" i="16"/>
  <c r="AO14" i="16"/>
  <c r="AO3" i="16"/>
  <c r="BD14" i="16"/>
  <c r="BD3" i="16"/>
  <c r="AZ14" i="16"/>
  <c r="AZ3" i="16"/>
  <c r="AN14" i="16"/>
  <c r="AN3" i="16"/>
  <c r="AH14" i="16"/>
  <c r="AH3" i="16"/>
  <c r="BB14" i="16"/>
  <c r="BB3" i="16"/>
  <c r="AM14" i="16"/>
  <c r="AM3" i="16"/>
  <c r="AJ14" i="16"/>
  <c r="AJ3" i="16"/>
  <c r="AW14" i="16"/>
  <c r="AW3" i="16"/>
  <c r="BC14" i="16"/>
  <c r="BC3" i="16"/>
  <c r="AU14" i="16"/>
  <c r="AU3" i="16"/>
  <c r="AS14" i="16"/>
  <c r="AS3" i="16"/>
  <c r="AT14" i="16"/>
  <c r="AT3" i="16"/>
  <c r="AX14" i="16"/>
  <c r="AX3" i="16"/>
  <c r="AQ14" i="16"/>
  <c r="AQ3" i="16"/>
  <c r="AB29" i="16"/>
  <c r="AB28" i="16"/>
  <c r="BE3" i="16" l="1"/>
  <c r="BE14" i="16"/>
  <c r="BE16" i="16"/>
  <c r="BE15" i="16"/>
  <c r="BE4" i="16"/>
</calcChain>
</file>

<file path=xl/sharedStrings.xml><?xml version="1.0" encoding="utf-8"?>
<sst xmlns="http://schemas.openxmlformats.org/spreadsheetml/2006/main" count="2137" uniqueCount="654">
  <si>
    <t>class</t>
  </si>
  <si>
    <t>Rf.values</t>
  </si>
  <si>
    <t>X</t>
  </si>
  <si>
    <t>Kon.A</t>
  </si>
  <si>
    <t>Kon.B</t>
  </si>
  <si>
    <t>Kon.C</t>
  </si>
  <si>
    <t>sample input</t>
  </si>
  <si>
    <t>[µl]</t>
  </si>
  <si>
    <t>PC</t>
  </si>
  <si>
    <t>[pmol]</t>
  </si>
  <si>
    <t>SM</t>
  </si>
  <si>
    <t>PE</t>
  </si>
  <si>
    <t>PS</t>
  </si>
  <si>
    <t>PI</t>
  </si>
  <si>
    <t>PG</t>
  </si>
  <si>
    <t>PA</t>
  </si>
  <si>
    <t>HexCer</t>
  </si>
  <si>
    <t>Cer</t>
  </si>
  <si>
    <t>Hex2Cer</t>
  </si>
  <si>
    <t>DAG</t>
  </si>
  <si>
    <t>TAG</t>
  </si>
  <si>
    <t>CE</t>
  </si>
  <si>
    <t>LPC</t>
  </si>
  <si>
    <t>Chol</t>
  </si>
  <si>
    <t/>
  </si>
  <si>
    <t>sample vol [ul]</t>
  </si>
  <si>
    <t>CE std input [pmol]</t>
  </si>
  <si>
    <t>CE [pmol] before corr</t>
  </si>
  <si>
    <t>CE [pmol] after corr</t>
  </si>
  <si>
    <t>CE [uM]</t>
  </si>
  <si>
    <t>CE mol%</t>
  </si>
  <si>
    <t xml:space="preserve"> 14:1</t>
  </si>
  <si>
    <t xml:space="preserve"> 14:0</t>
  </si>
  <si>
    <t xml:space="preserve"> 15:0</t>
  </si>
  <si>
    <t xml:space="preserve"> 16:2</t>
  </si>
  <si>
    <t xml:space="preserve"> 16:1</t>
  </si>
  <si>
    <t xml:space="preserve"> 16:0</t>
  </si>
  <si>
    <t xml:space="preserve"> 17:1</t>
  </si>
  <si>
    <t xml:space="preserve"> 17:0</t>
  </si>
  <si>
    <t xml:space="preserve"> 18:3</t>
  </si>
  <si>
    <t xml:space="preserve"> 18:2</t>
  </si>
  <si>
    <t xml:space="preserve"> 18:1</t>
  </si>
  <si>
    <t xml:space="preserve"> 18:0</t>
  </si>
  <si>
    <t xml:space="preserve"> 19:1</t>
  </si>
  <si>
    <t xml:space="preserve"> 20:4</t>
  </si>
  <si>
    <t xml:space="preserve"> 20:3</t>
  </si>
  <si>
    <t xml:space="preserve"> 20:2</t>
  </si>
  <si>
    <t xml:space="preserve"> 20:1</t>
  </si>
  <si>
    <t xml:space="preserve"> 22:6</t>
  </si>
  <si>
    <t xml:space="preserve"> 22:5</t>
  </si>
  <si>
    <t>Cer std input [pmol]</t>
  </si>
  <si>
    <t>Cer [pmol] before corr</t>
  </si>
  <si>
    <t>Cer [pmol] after corr</t>
  </si>
  <si>
    <t>Cer [uM]</t>
  </si>
  <si>
    <t>Cer mol%</t>
  </si>
  <si>
    <t xml:space="preserve"> 34:1;2</t>
  </si>
  <si>
    <t xml:space="preserve"> 36:1;2</t>
  </si>
  <si>
    <t xml:space="preserve"> 38:1;2</t>
  </si>
  <si>
    <t xml:space="preserve"> 40:2;2</t>
  </si>
  <si>
    <t xml:space="preserve"> 40:1;2</t>
  </si>
  <si>
    <t xml:space="preserve"> 40:2;3</t>
  </si>
  <si>
    <t xml:space="preserve"> 42:2;2</t>
  </si>
  <si>
    <t xml:space="preserve"> 42:1;2</t>
  </si>
  <si>
    <t>DAG std input [pmol]</t>
  </si>
  <si>
    <t>DAG [pmol] before corr</t>
  </si>
  <si>
    <t>DAG [pmol] after corr</t>
  </si>
  <si>
    <t>DAG [uM]</t>
  </si>
  <si>
    <t>DAG mol%</t>
  </si>
  <si>
    <t xml:space="preserve"> 30:1</t>
  </si>
  <si>
    <t xml:space="preserve"> 30:0</t>
  </si>
  <si>
    <t xml:space="preserve"> 32:2</t>
  </si>
  <si>
    <t xml:space="preserve"> 32:1</t>
  </si>
  <si>
    <t xml:space="preserve"> 32:0</t>
  </si>
  <si>
    <t xml:space="preserve"> 34:2</t>
  </si>
  <si>
    <t xml:space="preserve"> 34:1</t>
  </si>
  <si>
    <t xml:space="preserve"> 34:0</t>
  </si>
  <si>
    <t xml:space="preserve"> 36:5</t>
  </si>
  <si>
    <t xml:space="preserve"> 36:4</t>
  </si>
  <si>
    <t xml:space="preserve"> 36:3</t>
  </si>
  <si>
    <t xml:space="preserve"> 36:2</t>
  </si>
  <si>
    <t xml:space="preserve"> 36:1</t>
  </si>
  <si>
    <t xml:space="preserve"> 36:0</t>
  </si>
  <si>
    <t xml:space="preserve"> 38:6</t>
  </si>
  <si>
    <t xml:space="preserve"> 38:5</t>
  </si>
  <si>
    <t xml:space="preserve"> 38:4</t>
  </si>
  <si>
    <t xml:space="preserve"> 38:3</t>
  </si>
  <si>
    <t xml:space="preserve"> 38:2</t>
  </si>
  <si>
    <t xml:space="preserve"> 38:1</t>
  </si>
  <si>
    <t xml:space="preserve"> 40:6</t>
  </si>
  <si>
    <t xml:space="preserve"> 40:5</t>
  </si>
  <si>
    <t xml:space="preserve"> 40:4</t>
  </si>
  <si>
    <t xml:space="preserve"> 40:3</t>
  </si>
  <si>
    <t xml:space="preserve"> 40:2</t>
  </si>
  <si>
    <t xml:space="preserve"> 40:1</t>
  </si>
  <si>
    <t>Hex2Cer std input [pmol]</t>
  </si>
  <si>
    <t>Hex2Cer [pmol] before corr</t>
  </si>
  <si>
    <t>Hex2Cer [pmol] after corr</t>
  </si>
  <si>
    <t>Hex2Cer [uM]</t>
  </si>
  <si>
    <t>Hex2Cer mol%</t>
  </si>
  <si>
    <t xml:space="preserve"> 36:1;3</t>
  </si>
  <si>
    <t xml:space="preserve"> 38:2;3</t>
  </si>
  <si>
    <t xml:space="preserve"> 40:1;3</t>
  </si>
  <si>
    <t xml:space="preserve"> 42:2;3</t>
  </si>
  <si>
    <t xml:space="preserve"> 42:1;3</t>
  </si>
  <si>
    <t>HexCer std input [pmol]</t>
  </si>
  <si>
    <t>HexCer [pmol] before corr</t>
  </si>
  <si>
    <t>HexCer [pmol] after corr</t>
  </si>
  <si>
    <t>HexCer [uM]</t>
  </si>
  <si>
    <t>HexCer mol%</t>
  </si>
  <si>
    <t xml:space="preserve"> 40:3;3</t>
  </si>
  <si>
    <t xml:space="preserve"> 42:3;2</t>
  </si>
  <si>
    <t xml:space="preserve"> 42:3;3</t>
  </si>
  <si>
    <t>LPC std input [pmol]</t>
  </si>
  <si>
    <t>LPC [pmol] before corr</t>
  </si>
  <si>
    <t>LPC [pmol] after corr</t>
  </si>
  <si>
    <t>LPC [uM]</t>
  </si>
  <si>
    <t>LPC mol%</t>
  </si>
  <si>
    <t xml:space="preserve"> 20:6</t>
  </si>
  <si>
    <t xml:space="preserve"> 20:5</t>
  </si>
  <si>
    <t xml:space="preserve"> 20:0</t>
  </si>
  <si>
    <t xml:space="preserve"> 22:4</t>
  </si>
  <si>
    <t xml:space="preserve"> 22:3</t>
  </si>
  <si>
    <t xml:space="preserve"> 22:2</t>
  </si>
  <si>
    <t xml:space="preserve"> 22:1</t>
  </si>
  <si>
    <t>PA std input [pmol]</t>
  </si>
  <si>
    <t>PA [pmol] before corr</t>
  </si>
  <si>
    <t>PA [pmol] after corr</t>
  </si>
  <si>
    <t>PA [uM]</t>
  </si>
  <si>
    <t xml:space="preserve"> </t>
  </si>
  <si>
    <t>aPA [uM]</t>
  </si>
  <si>
    <t>ePA [uM]</t>
  </si>
  <si>
    <t>PA mol%</t>
  </si>
  <si>
    <t xml:space="preserve"> O-34:2</t>
  </si>
  <si>
    <t xml:space="preserve"> O-34:1</t>
  </si>
  <si>
    <t xml:space="preserve"> 34:3</t>
  </si>
  <si>
    <t xml:space="preserve"> O-36:2</t>
  </si>
  <si>
    <t xml:space="preserve"> O-36:1</t>
  </si>
  <si>
    <t>PC std input [pmol]</t>
  </si>
  <si>
    <t>PC [pmol] before corr</t>
  </si>
  <si>
    <t>PC [pmol] after corr</t>
  </si>
  <si>
    <t>PC [uM]</t>
  </si>
  <si>
    <t>aPC [uM]</t>
  </si>
  <si>
    <t>ePC [uM]</t>
  </si>
  <si>
    <t>PC mol%</t>
  </si>
  <si>
    <t xml:space="preserve"> O-30:2</t>
  </si>
  <si>
    <t xml:space="preserve"> O-30:1</t>
  </si>
  <si>
    <t xml:space="preserve"> O-30:0</t>
  </si>
  <si>
    <t xml:space="preserve"> 30:2</t>
  </si>
  <si>
    <t xml:space="preserve"> O-32:2</t>
  </si>
  <si>
    <t xml:space="preserve"> O-32:1</t>
  </si>
  <si>
    <t xml:space="preserve"> O-32:0</t>
  </si>
  <si>
    <t xml:space="preserve"> 32:3</t>
  </si>
  <si>
    <t xml:space="preserve"> O-34:3</t>
  </si>
  <si>
    <t xml:space="preserve"> O-34:0</t>
  </si>
  <si>
    <t xml:space="preserve"> O-36:6</t>
  </si>
  <si>
    <t xml:space="preserve"> O-36:5</t>
  </si>
  <si>
    <t xml:space="preserve"> O-36:4</t>
  </si>
  <si>
    <t xml:space="preserve"> O-36:3</t>
  </si>
  <si>
    <t xml:space="preserve"> O-36:0</t>
  </si>
  <si>
    <t xml:space="preserve"> 36:6</t>
  </si>
  <si>
    <t xml:space="preserve"> O-38:6</t>
  </si>
  <si>
    <t xml:space="preserve"> O-38:5</t>
  </si>
  <si>
    <t xml:space="preserve"> O-38:4</t>
  </si>
  <si>
    <t xml:space="preserve"> O-38:3</t>
  </si>
  <si>
    <t xml:space="preserve"> O-38:2</t>
  </si>
  <si>
    <t xml:space="preserve"> O-38:1</t>
  </si>
  <si>
    <t xml:space="preserve"> 38:7</t>
  </si>
  <si>
    <t xml:space="preserve"> 38:0</t>
  </si>
  <si>
    <t xml:space="preserve"> O-40:1</t>
  </si>
  <si>
    <t xml:space="preserve"> 40:7</t>
  </si>
  <si>
    <t>PE std input [pmol]</t>
  </si>
  <si>
    <t>PE [pmol] before corr</t>
  </si>
  <si>
    <t>PE [pmol] after corr</t>
  </si>
  <si>
    <t>PE [uM]</t>
  </si>
  <si>
    <t>aPE [uM]</t>
  </si>
  <si>
    <t>ePE [uM]</t>
  </si>
  <si>
    <t>PE mol%</t>
  </si>
  <si>
    <t xml:space="preserve"> O-38:0</t>
  </si>
  <si>
    <t xml:space="preserve"> O-40:6</t>
  </si>
  <si>
    <t xml:space="preserve"> O-40:5</t>
  </si>
  <si>
    <t xml:space="preserve"> O-40:4</t>
  </si>
  <si>
    <t xml:space="preserve"> O-40:3</t>
  </si>
  <si>
    <t xml:space="preserve"> O-40:2</t>
  </si>
  <si>
    <t>PG std input [pmol]</t>
  </si>
  <si>
    <t>PG [pmol] before corr</t>
  </si>
  <si>
    <t>PG [pmol] after corr</t>
  </si>
  <si>
    <t>PG [uM]</t>
  </si>
  <si>
    <t>aPG [uM]</t>
  </si>
  <si>
    <t>ePG [uM]</t>
  </si>
  <si>
    <t>PG mol%</t>
  </si>
  <si>
    <t>PI std input [pmol]</t>
  </si>
  <si>
    <t>PI [pmol] before corr</t>
  </si>
  <si>
    <t>PI [pmol] after corr</t>
  </si>
  <si>
    <t>PI [uM]</t>
  </si>
  <si>
    <t>aPI [uM]</t>
  </si>
  <si>
    <t>ePI [uM]</t>
  </si>
  <si>
    <t>PI mol%</t>
  </si>
  <si>
    <t>PS std input [pmol]</t>
  </si>
  <si>
    <t>PS [pmol] before corr</t>
  </si>
  <si>
    <t>PS [pmol] after corr</t>
  </si>
  <si>
    <t>PS [uM]</t>
  </si>
  <si>
    <t>aPS [uM]</t>
  </si>
  <si>
    <t>ePS [uM]</t>
  </si>
  <si>
    <t>PS mol%</t>
  </si>
  <si>
    <t xml:space="preserve"> O-40:0</t>
  </si>
  <si>
    <t xml:space="preserve"> O-42:3</t>
  </si>
  <si>
    <t xml:space="preserve"> O-42:2</t>
  </si>
  <si>
    <t xml:space="preserve"> O-42:1</t>
  </si>
  <si>
    <t xml:space="preserve"> O-42:0</t>
  </si>
  <si>
    <t xml:space="preserve"> 42:6</t>
  </si>
  <si>
    <t xml:space="preserve"> 42:5</t>
  </si>
  <si>
    <t xml:space="preserve"> 42:4</t>
  </si>
  <si>
    <t xml:space="preserve"> 42:2</t>
  </si>
  <si>
    <t xml:space="preserve"> 42:1</t>
  </si>
  <si>
    <t>SM std input [pmol]</t>
  </si>
  <si>
    <t>SM [pmol] before corr</t>
  </si>
  <si>
    <t>SM [pmol] after corr</t>
  </si>
  <si>
    <t>SM [uM]</t>
  </si>
  <si>
    <t>SM mol%</t>
  </si>
  <si>
    <t xml:space="preserve"> 34:2;2</t>
  </si>
  <si>
    <t xml:space="preserve"> 34:0;2</t>
  </si>
  <si>
    <t xml:space="preserve"> 36:2;2</t>
  </si>
  <si>
    <t xml:space="preserve"> 36:0;2</t>
  </si>
  <si>
    <t xml:space="preserve"> 38:2;2</t>
  </si>
  <si>
    <t xml:space="preserve"> 38:0;2</t>
  </si>
  <si>
    <t xml:space="preserve"> 40:0;2</t>
  </si>
  <si>
    <t xml:space="preserve"> 42:0;2</t>
  </si>
  <si>
    <t>TAG std input [pmol]</t>
  </si>
  <si>
    <t>TAG [pmol] before corr</t>
  </si>
  <si>
    <t>TAG [pmol] after corr</t>
  </si>
  <si>
    <t>TAG [uM]</t>
  </si>
  <si>
    <t>TAG mol%</t>
  </si>
  <si>
    <t xml:space="preserve"> 46:2</t>
  </si>
  <si>
    <t xml:space="preserve"> 47:1</t>
  </si>
  <si>
    <t xml:space="preserve"> 48:1</t>
  </si>
  <si>
    <t xml:space="preserve"> 49:1</t>
  </si>
  <si>
    <t xml:space="preserve"> 50:1</t>
  </si>
  <si>
    <t xml:space="preserve"> 50:2</t>
  </si>
  <si>
    <t xml:space="preserve"> 52:2</t>
  </si>
  <si>
    <t xml:space="preserve"> 52:3</t>
  </si>
  <si>
    <t xml:space="preserve"> 52:4</t>
  </si>
  <si>
    <t xml:space="preserve"> 53:2</t>
  </si>
  <si>
    <t xml:space="preserve"> 53:3</t>
  </si>
  <si>
    <t xml:space="preserve"> 54:3</t>
  </si>
  <si>
    <t xml:space="preserve"> 54:5</t>
  </si>
  <si>
    <t xml:space="preserve"> 55:3</t>
  </si>
  <si>
    <t xml:space="preserve"> 56:3</t>
  </si>
  <si>
    <t xml:space="preserve"> 56:4</t>
  </si>
  <si>
    <t xml:space="preserve"> 56:7</t>
  </si>
  <si>
    <t>uM lipid</t>
  </si>
  <si>
    <t>aPC</t>
  </si>
  <si>
    <t>ePC</t>
  </si>
  <si>
    <t>aPE</t>
  </si>
  <si>
    <t>ePE</t>
  </si>
  <si>
    <t>aPS</t>
  </si>
  <si>
    <t>ePS</t>
  </si>
  <si>
    <t>aPI</t>
  </si>
  <si>
    <t>ePI</t>
  </si>
  <si>
    <t>aPG</t>
  </si>
  <si>
    <t>ePG</t>
  </si>
  <si>
    <t>aPA</t>
  </si>
  <si>
    <t>ePA</t>
  </si>
  <si>
    <t>sum</t>
  </si>
  <si>
    <t>sum [pmol]</t>
  </si>
  <si>
    <t>mol % lipid</t>
  </si>
  <si>
    <t>Lipidomics sample receipt</t>
  </si>
  <si>
    <t>Name</t>
  </si>
  <si>
    <t>e-mail</t>
  </si>
  <si>
    <t>Principal investigator</t>
  </si>
  <si>
    <t>Project title</t>
  </si>
  <si>
    <t>Run</t>
  </si>
  <si>
    <r>
      <t xml:space="preserve">Aim </t>
    </r>
    <r>
      <rPr>
        <i/>
        <sz val="11"/>
        <color theme="1"/>
        <rFont val="Calibri"/>
        <family val="2"/>
        <scheme val="minor"/>
      </rPr>
      <t>(short description, lipids of interest etc.)</t>
    </r>
  </si>
  <si>
    <r>
      <t xml:space="preserve">Entry date </t>
    </r>
    <r>
      <rPr>
        <i/>
        <sz val="11"/>
        <color theme="1"/>
        <rFont val="Calibri"/>
        <family val="2"/>
        <scheme val="minor"/>
      </rPr>
      <t>(YYMMDD)</t>
    </r>
  </si>
  <si>
    <t>continuous from 1 to n</t>
  </si>
  <si>
    <t>unique to each sample,</t>
  </si>
  <si>
    <t>A to Z</t>
  </si>
  <si>
    <t>a to z</t>
  </si>
  <si>
    <t>type</t>
  </si>
  <si>
    <t>write those on your tubes</t>
  </si>
  <si>
    <t>same name for replicates</t>
  </si>
  <si>
    <t>sample number</t>
  </si>
  <si>
    <t>sample name</t>
  </si>
  <si>
    <t>biol. repl.</t>
  </si>
  <si>
    <t>tech. repl.</t>
  </si>
  <si>
    <t>treatment</t>
  </si>
  <si>
    <t>organism</t>
  </si>
  <si>
    <t>tissue</t>
  </si>
  <si>
    <t>buffer</t>
  </si>
  <si>
    <t>protein concentration [µM]</t>
  </si>
  <si>
    <t>sample volume [µl]</t>
  </si>
  <si>
    <t>cell count</t>
  </si>
  <si>
    <t xml:space="preserve">tissue mass [mg] </t>
  </si>
  <si>
    <t>additional information</t>
  </si>
  <si>
    <t>average mol%</t>
  </si>
  <si>
    <t>stdev</t>
  </si>
  <si>
    <t>average mol % lipid</t>
  </si>
  <si>
    <t>sample vol[ul]</t>
  </si>
  <si>
    <t>Chol std input[pmol]</t>
  </si>
  <si>
    <t>Chol [pmol] before corr</t>
  </si>
  <si>
    <t>Chol [pmol] after corr</t>
  </si>
  <si>
    <t>Chol [uM]</t>
  </si>
  <si>
    <t>sample 2</t>
  </si>
  <si>
    <t>sample.1</t>
  </si>
  <si>
    <t>sample.2</t>
  </si>
  <si>
    <t>sample 1</t>
  </si>
  <si>
    <t>p16_0PE std input [pmol]</t>
  </si>
  <si>
    <t>p16_0PE [pmol] before corr</t>
  </si>
  <si>
    <t>p16:0PE [pmol] after corr</t>
  </si>
  <si>
    <t>p16:0PE [uM]</t>
  </si>
  <si>
    <t xml:space="preserve"> P-16:0/16:1</t>
  </si>
  <si>
    <t xml:space="preserve"> P-16:0/18:2</t>
  </si>
  <si>
    <t xml:space="preserve"> P-16:0/18:1</t>
  </si>
  <si>
    <t xml:space="preserve"> P-16:0/20:5</t>
  </si>
  <si>
    <t xml:space="preserve"> P-16:0/20:4</t>
  </si>
  <si>
    <t xml:space="preserve"> P-16:0/20:3</t>
  </si>
  <si>
    <t xml:space="preserve"> P-16:0/20:2</t>
  </si>
  <si>
    <t xml:space="preserve"> P-16:0/20:1</t>
  </si>
  <si>
    <t xml:space="preserve"> P-16:0/22:6</t>
  </si>
  <si>
    <t xml:space="preserve"> P-16:0/22:5</t>
  </si>
  <si>
    <t xml:space="preserve"> P-16:0/22:4</t>
  </si>
  <si>
    <t xml:space="preserve"> P-16:0/22:3</t>
  </si>
  <si>
    <t xml:space="preserve"> P-16:0/22:2</t>
  </si>
  <si>
    <t xml:space="preserve"> P-16:0/22:1</t>
  </si>
  <si>
    <t>p18_1PE std input [pmol]</t>
  </si>
  <si>
    <t>p18_1PE [pmol] before corr</t>
  </si>
  <si>
    <t>p18:1PE [pmol] after corr</t>
  </si>
  <si>
    <t>p18:1PE [uM]</t>
  </si>
  <si>
    <t>p16:0PE mol%</t>
  </si>
  <si>
    <t>p18:1PE mol%</t>
  </si>
  <si>
    <t xml:space="preserve"> P-18:1/16:1</t>
  </si>
  <si>
    <t xml:space="preserve"> P-18:1/16:0</t>
  </si>
  <si>
    <t xml:space="preserve"> P-18:1/18:2</t>
  </si>
  <si>
    <t xml:space="preserve"> P-18:1/18:1</t>
  </si>
  <si>
    <t xml:space="preserve"> P-18:1/18:0</t>
  </si>
  <si>
    <t xml:space="preserve"> P-18:1/20:5</t>
  </si>
  <si>
    <t xml:space="preserve"> P-18:1/20:4</t>
  </si>
  <si>
    <t xml:space="preserve"> P-18:1/20:3</t>
  </si>
  <si>
    <t xml:space="preserve"> P-18:1/20:2</t>
  </si>
  <si>
    <t xml:space="preserve"> P-18:1/20:1</t>
  </si>
  <si>
    <t xml:space="preserve"> P-18:1/20:0</t>
  </si>
  <si>
    <t xml:space="preserve"> P-18:1/22:6</t>
  </si>
  <si>
    <t xml:space="preserve"> P-18:1/22:5</t>
  </si>
  <si>
    <t xml:space="preserve"> P-18:1/22:4</t>
  </si>
  <si>
    <t xml:space="preserve"> P-18:1/22:3</t>
  </si>
  <si>
    <t xml:space="preserve"> P-18:1/22:2</t>
  </si>
  <si>
    <t>p18_0PE std input [pmol]</t>
  </si>
  <si>
    <t>p18_0PE [pmol] before corr</t>
  </si>
  <si>
    <t>p18:0PE [pmol] after corr</t>
  </si>
  <si>
    <t>p18:0PE [uM]</t>
  </si>
  <si>
    <t xml:space="preserve"> P-18:0/16:1</t>
  </si>
  <si>
    <t xml:space="preserve"> P-18:0/18:2</t>
  </si>
  <si>
    <t xml:space="preserve"> P-18:0/18:1</t>
  </si>
  <si>
    <t xml:space="preserve"> P-18:0/20:5</t>
  </si>
  <si>
    <t xml:space="preserve"> P-18:0/20:4</t>
  </si>
  <si>
    <t xml:space="preserve"> P-18:0/20:3</t>
  </si>
  <si>
    <t xml:space="preserve"> P-18:0/20:2</t>
  </si>
  <si>
    <t xml:space="preserve"> P-18:0/20:1</t>
  </si>
  <si>
    <t xml:space="preserve"> P-18:0/22:6</t>
  </si>
  <si>
    <t xml:space="preserve"> P-18:0/22:5</t>
  </si>
  <si>
    <t xml:space="preserve"> P-18:0/22:4</t>
  </si>
  <si>
    <t xml:space="preserve"> P-18:0/22:3</t>
  </si>
  <si>
    <t xml:space="preserve"> P-18:0/22:2</t>
  </si>
  <si>
    <t xml:space="preserve"> P-18:0/24:6</t>
  </si>
  <si>
    <t xml:space="preserve"> P-18:0/24:5</t>
  </si>
  <si>
    <t xml:space="preserve"> P-18:0/24:4</t>
  </si>
  <si>
    <t>p18:0PE mol%</t>
  </si>
  <si>
    <t>p16:0PE</t>
  </si>
  <si>
    <t>p18:1PE</t>
  </si>
  <si>
    <t>p18:0PE</t>
  </si>
  <si>
    <t xml:space="preserve"> 46:3</t>
  </si>
  <si>
    <t xml:space="preserve"> 31:0</t>
  </si>
  <si>
    <t xml:space="preserve"> 33:1</t>
  </si>
  <si>
    <t xml:space="preserve"> 35:1</t>
  </si>
  <si>
    <t xml:space="preserve"> 53:4</t>
  </si>
  <si>
    <t xml:space="preserve"> 55:4</t>
  </si>
  <si>
    <t>plPE16_0</t>
  </si>
  <si>
    <t>plPE18_1</t>
  </si>
  <si>
    <t>plPE18_0</t>
  </si>
  <si>
    <t xml:space="preserve"> 28:0</t>
  </si>
  <si>
    <t xml:space="preserve"> 31:1</t>
  </si>
  <si>
    <t xml:space="preserve"> 35:2</t>
  </si>
  <si>
    <t xml:space="preserve"> 42:0</t>
  </si>
  <si>
    <t xml:space="preserve"> 44:2</t>
  </si>
  <si>
    <t xml:space="preserve"> 44:1</t>
  </si>
  <si>
    <t xml:space="preserve"> 44:0</t>
  </si>
  <si>
    <t xml:space="preserve"> 45:1</t>
  </si>
  <si>
    <t xml:space="preserve"> 45:0</t>
  </si>
  <si>
    <t xml:space="preserve"> 46:1</t>
  </si>
  <si>
    <t xml:space="preserve"> 46:0</t>
  </si>
  <si>
    <t xml:space="preserve"> 47:2</t>
  </si>
  <si>
    <t xml:space="preserve"> 47:0</t>
  </si>
  <si>
    <t xml:space="preserve"> 48:3</t>
  </si>
  <si>
    <t xml:space="preserve"> 48:2</t>
  </si>
  <si>
    <t xml:space="preserve"> 49:3</t>
  </si>
  <si>
    <t xml:space="preserve"> 49:2</t>
  </si>
  <si>
    <t xml:space="preserve"> 50:5</t>
  </si>
  <si>
    <t xml:space="preserve"> 50:4</t>
  </si>
  <si>
    <t xml:space="preserve"> 50:3</t>
  </si>
  <si>
    <t xml:space="preserve"> 51:4</t>
  </si>
  <si>
    <t xml:space="preserve"> 51:3</t>
  </si>
  <si>
    <t xml:space="preserve"> 51:2</t>
  </si>
  <si>
    <t xml:space="preserve"> 52:6</t>
  </si>
  <si>
    <t xml:space="preserve"> 52:5</t>
  </si>
  <si>
    <t xml:space="preserve"> 53:5</t>
  </si>
  <si>
    <t xml:space="preserve"> 54:8</t>
  </si>
  <si>
    <t xml:space="preserve"> 54:7</t>
  </si>
  <si>
    <t xml:space="preserve"> 54:6</t>
  </si>
  <si>
    <t xml:space="preserve"> 54:4</t>
  </si>
  <si>
    <t xml:space="preserve"> 55:5</t>
  </si>
  <si>
    <t xml:space="preserve"> 56:8</t>
  </si>
  <si>
    <t xml:space="preserve"> 56:6</t>
  </si>
  <si>
    <t xml:space="preserve"> 56:5</t>
  </si>
  <si>
    <t xml:space="preserve"> 57:5</t>
  </si>
  <si>
    <t xml:space="preserve"> 58:8</t>
  </si>
  <si>
    <t xml:space="preserve"> 58:6</t>
  </si>
  <si>
    <t xml:space="preserve"> 58:3</t>
  </si>
  <si>
    <t xml:space="preserve">Abhishek Aich </t>
  </si>
  <si>
    <t>abhishek.aich@med.uni-goettingen.de</t>
  </si>
  <si>
    <t>Prof. Peter Rehling</t>
  </si>
  <si>
    <t xml:space="preserve">Lipid profiling of primary hepatocytes  isolated from Cox14 KO mice vs WT control. </t>
  </si>
  <si>
    <t xml:space="preserve">   T1473</t>
  </si>
  <si>
    <t>yes</t>
  </si>
  <si>
    <t>Mouse</t>
  </si>
  <si>
    <t>Liver</t>
  </si>
  <si>
    <t>WT liver piece flash frozen in liquid nitrogen</t>
  </si>
  <si>
    <t xml:space="preserve">   T1480</t>
  </si>
  <si>
    <t xml:space="preserve">   T1487</t>
  </si>
  <si>
    <t xml:space="preserve">   T1494</t>
  </si>
  <si>
    <t xml:space="preserve">   T1501</t>
  </si>
  <si>
    <t xml:space="preserve">   T1508</t>
  </si>
  <si>
    <t xml:space="preserve">   T1515</t>
  </si>
  <si>
    <t xml:space="preserve">   T1522</t>
  </si>
  <si>
    <t xml:space="preserve">   T1529</t>
  </si>
  <si>
    <t>COX14 liver piece flash frozen in liquid nitrogen</t>
  </si>
  <si>
    <t xml:space="preserve">   T1536</t>
  </si>
  <si>
    <t xml:space="preserve">   T1543</t>
  </si>
  <si>
    <t xml:space="preserve">   T1550</t>
  </si>
  <si>
    <t xml:space="preserve">   T1557</t>
  </si>
  <si>
    <t xml:space="preserve">   T1564</t>
  </si>
  <si>
    <t xml:space="preserve">   T1571</t>
  </si>
  <si>
    <t xml:space="preserve">   T1578</t>
  </si>
  <si>
    <t>C:\LipidView Data\LV Results\220804_05_XtrIL_PeterRehling_LPDS_Pos_PS_NL_QTRAP_PC_28_2_44_2_Controls_TM.txt</t>
  </si>
  <si>
    <t>sample.3</t>
  </si>
  <si>
    <t>sample.4</t>
  </si>
  <si>
    <t>sample.5</t>
  </si>
  <si>
    <t>sample.6</t>
  </si>
  <si>
    <t>sample.7</t>
  </si>
  <si>
    <t>sample.8</t>
  </si>
  <si>
    <t>sample.9</t>
  </si>
  <si>
    <t>sample.10</t>
  </si>
  <si>
    <t>sample.11</t>
  </si>
  <si>
    <t>sample.12</t>
  </si>
  <si>
    <t>sample.13</t>
  </si>
  <si>
    <t>sample.14</t>
  </si>
  <si>
    <t>sample.15</t>
  </si>
  <si>
    <t>sample.16</t>
  </si>
  <si>
    <t>WT liver</t>
  </si>
  <si>
    <t>COX14 liver</t>
  </si>
  <si>
    <t>C:\LipidView Data\LV Results\220804_05_XtrIL_PeterRehling_LPDS_Pos_PS_NL_QTRAP_SM_Controls_TM.txt</t>
  </si>
  <si>
    <t>C:\LipidView Data\LV Results\220804_05_XtrIL_PeterRehling_LPDS_Pos_PS_NL_QTRAP_LPC_TM.txt</t>
  </si>
  <si>
    <t>C:\LipidView Data\LV Results\220804_05_XtrIL_PeterRehling_LPDS_Pos_PS_NL_QTRAP_PS_Controls_deisotope_TM.txt</t>
  </si>
  <si>
    <t>C:\LipidView Data\LV Results\220809_XtrIL_PeterRehling_plPE_Pos_PS_NL_QTRAP_pl_PE 16_0_TM.txt</t>
  </si>
  <si>
    <t>C:\LipidView Data\LV Results\220809_XtrIL_PeterRehling_plPE_Pos_PS_NL_QTRAP_pl_PE18_1_TM.txt</t>
  </si>
  <si>
    <t>C:\LipidView Data\LV Results\220809_XtrIL_PeterRehling_plPE_Pos_PS_NL_QTRAP_pl_PE 18_0_TM.txt</t>
  </si>
  <si>
    <t>C:\LipidView Data\LV Results\220804_05_XtrIL_PeterRehling_LPDS_Pos_PS_NL_QTRAP_PI_37_4_Controls_TM.txt</t>
  </si>
  <si>
    <t>C:\LipidView Data\LV Results\220804_05_XtrIL_PeterRehling_LPDS_Pos_PS_NL_QTRAP_PG_Controls_TM.txt</t>
  </si>
  <si>
    <t>C:\LipidView Data\LV Results\220804_05_XtrIL_PeterRehling_LPDS_Pos_PS_NL_QTRAP_PA_37_4_Controls_TM.txt</t>
  </si>
  <si>
    <t>C:\LipidView Data\LV Results\220804_05_XtrIL_PeterRehling_LPDS_Pos_PS_NL_QTRAP_Cer_D3_Controls_TM.txt</t>
  </si>
  <si>
    <t>C:\LipidView Data\LV Results\220804_05_XtrIL_PeterRehling_LPDS_Pos_PS_NL_QTRAP_HexCer_IS_35_1_2_Controls_TM.txt</t>
  </si>
  <si>
    <t xml:space="preserve"> 32:1;2</t>
  </si>
  <si>
    <t>C:\LipidView Data\LV Results\220804_05_XtrIL_PeterRehling_LPDS_Pos_PS_NL_QTRAP_Hex2Cer_TM.txt</t>
  </si>
  <si>
    <t>C:\LipidView Data\LV Results\220804_05_XtrIL_PeterRehling_LPDS_Pos_PS_NL_QTRAP_CE_TM.txt</t>
  </si>
  <si>
    <t>C:\LipidView Data\LV Results\220804_05_XtrIL_PeterRehling_LPDS_Pos_PS_NL_QTRAP_PE_Controls_TM.txt</t>
  </si>
  <si>
    <t xml:space="preserve"> 28:2</t>
  </si>
  <si>
    <t xml:space="preserve"> 29:0</t>
  </si>
  <si>
    <t xml:space="preserve"> 30:4</t>
  </si>
  <si>
    <t xml:space="preserve"> 33:5</t>
  </si>
  <si>
    <t xml:space="preserve"> 33:2</t>
  </si>
  <si>
    <t xml:space="preserve"> 33:0</t>
  </si>
  <si>
    <t xml:space="preserve"> 34:4</t>
  </si>
  <si>
    <t xml:space="preserve"> 35:0</t>
  </si>
  <si>
    <t xml:space="preserve"> 37:4</t>
  </si>
  <si>
    <t xml:space="preserve"> 39:0</t>
  </si>
  <si>
    <t xml:space="preserve"> 40:0</t>
  </si>
  <si>
    <t xml:space="preserve"> 41:0</t>
  </si>
  <si>
    <t xml:space="preserve"> 43:1</t>
  </si>
  <si>
    <t xml:space="preserve"> 43:0</t>
  </si>
  <si>
    <t xml:space="preserve"> 48:0</t>
  </si>
  <si>
    <t xml:space="preserve"> 49:0</t>
  </si>
  <si>
    <t xml:space="preserve"> 51:5</t>
  </si>
  <si>
    <t xml:space="preserve"> 52:7</t>
  </si>
  <si>
    <t xml:space="preserve"> 51:0</t>
  </si>
  <si>
    <t xml:space="preserve"> 52:0</t>
  </si>
  <si>
    <t xml:space="preserve"> 54:9</t>
  </si>
  <si>
    <t xml:space="preserve"> 53:0</t>
  </si>
  <si>
    <t xml:space="preserve"> 54:0</t>
  </si>
  <si>
    <t xml:space="preserve"> 55:6</t>
  </si>
  <si>
    <t xml:space="preserve"> 56:9</t>
  </si>
  <si>
    <t xml:space="preserve"> 56:0</t>
  </si>
  <si>
    <t xml:space="preserve"> 57:6</t>
  </si>
  <si>
    <t xml:space="preserve"> 58:11</t>
  </si>
  <si>
    <t xml:space="preserve"> 58:10</t>
  </si>
  <si>
    <t xml:space="preserve"> 58:9</t>
  </si>
  <si>
    <t xml:space="preserve"> 58:2</t>
  </si>
  <si>
    <t xml:space="preserve"> 60:12</t>
  </si>
  <si>
    <t xml:space="preserve"> 60:11</t>
  </si>
  <si>
    <t xml:space="preserve"> 60:10</t>
  </si>
  <si>
    <t xml:space="preserve"> 60:9</t>
  </si>
  <si>
    <t xml:space="preserve"> 60:8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</si>
  <si>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</si>
  <si>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</si>
  <si>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</si>
  <si>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</si>
  <si>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</si>
  <si>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</si>
  <si>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</si>
  <si>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</si>
  <si>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</si>
  <si>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</si>
  <si>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</si>
  <si>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</si>
  <si>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</si>
  <si>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</si>
  <si>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C:\LipidView Data\LV Results\220804_05_10_XtrIL_PeterRehling_CA.txt</t>
  </si>
  <si>
    <t xml:space="preserve"> [Rf-value] 1.04</t>
  </si>
  <si>
    <t>D7-Chol</t>
  </si>
  <si>
    <t>Lipidclass</t>
  </si>
  <si>
    <t>Scan Type</t>
  </si>
  <si>
    <t>Polarity</t>
  </si>
  <si>
    <t>Scan Mode</t>
  </si>
  <si>
    <t>Ion Source</t>
  </si>
  <si>
    <t># Scans to Sum</t>
  </si>
  <si>
    <t>Precursor Of</t>
  </si>
  <si>
    <t>Resolution Q1</t>
  </si>
  <si>
    <t>Resolution Q3</t>
  </si>
  <si>
    <t>Scan Rate</t>
  </si>
  <si>
    <t>Intensity Thres.</t>
  </si>
  <si>
    <t>Settling Time</t>
  </si>
  <si>
    <t>MR Pause</t>
  </si>
  <si>
    <t>MCA</t>
  </si>
  <si>
    <t>Center/Width</t>
  </si>
  <si>
    <t>Step Size</t>
  </si>
  <si>
    <t>Start (Da)</t>
  </si>
  <si>
    <t>Stop (Da)</t>
  </si>
  <si>
    <t xml:space="preserve">CUR: </t>
  </si>
  <si>
    <t xml:space="preserve">IS: </t>
  </si>
  <si>
    <t xml:space="preserve">GS1: </t>
  </si>
  <si>
    <t xml:space="preserve">GS2: </t>
  </si>
  <si>
    <t xml:space="preserve">IHT: </t>
  </si>
  <si>
    <t xml:space="preserve">CAD: </t>
  </si>
  <si>
    <t>DP</t>
  </si>
  <si>
    <t>EP</t>
  </si>
  <si>
    <t>CXP</t>
  </si>
  <si>
    <t>Precursor Ion (Prec)</t>
  </si>
  <si>
    <t xml:space="preserve">Positive </t>
  </si>
  <si>
    <t>Profile</t>
  </si>
  <si>
    <t>Nanospray</t>
  </si>
  <si>
    <t>184.00 Da</t>
  </si>
  <si>
    <t>High</t>
  </si>
  <si>
    <t>Unit</t>
  </si>
  <si>
    <t>200 Da/s</t>
  </si>
  <si>
    <t>0.00 cps</t>
  </si>
  <si>
    <t>0.0000 msec</t>
  </si>
  <si>
    <t>5.0070 msec</t>
  </si>
  <si>
    <t>Yes</t>
  </si>
  <si>
    <t>No</t>
  </si>
  <si>
    <t xml:space="preserve">0.10 Da </t>
  </si>
  <si>
    <t>Medium</t>
  </si>
  <si>
    <t>Neutral Loss (NL)</t>
  </si>
  <si>
    <t>141.00 Da</t>
  </si>
  <si>
    <t>185.00 Da</t>
  </si>
  <si>
    <t>189.00 Da</t>
  </si>
  <si>
    <t>277.00 Da</t>
  </si>
  <si>
    <t>115.00 Da</t>
  </si>
  <si>
    <t>264.40 Da</t>
  </si>
  <si>
    <t>369.00 Da</t>
  </si>
  <si>
    <t>342.40 Da</t>
  </si>
  <si>
    <t>PE-P 16p</t>
  </si>
  <si>
    <t>364.20 Da</t>
  </si>
  <si>
    <t>PE-P 18p</t>
  </si>
  <si>
    <t>390.30 Da</t>
  </si>
  <si>
    <t>PE-P 18:1p</t>
  </si>
  <si>
    <t>392.30 Da</t>
  </si>
  <si>
    <t>Cholesterol, QTRAP5500 settings</t>
  </si>
  <si>
    <t>77.00 Da</t>
  </si>
  <si>
    <t>Global Settings</t>
  </si>
  <si>
    <t>Lock mass injection</t>
  </si>
  <si>
    <t>Full MS, SIM</t>
  </si>
  <si>
    <t>Chrom. peak width (FWHM) Time</t>
  </si>
  <si>
    <t>15 s</t>
  </si>
  <si>
    <t>Method duration</t>
  </si>
  <si>
    <t>30 min</t>
  </si>
  <si>
    <t>Full MS — SIM</t>
  </si>
  <si>
    <t>General</t>
  </si>
  <si>
    <t>Runtime</t>
  </si>
  <si>
    <t>1 to 1.5 min</t>
  </si>
  <si>
    <t>positive</t>
  </si>
  <si>
    <t>Microscans</t>
  </si>
  <si>
    <t>Resolution</t>
  </si>
  <si>
    <t>AGC target</t>
  </si>
  <si>
    <t>Maximum IT</t>
  </si>
  <si>
    <t>3000 ms</t>
  </si>
  <si>
    <t>Scan range</t>
  </si>
  <si>
    <t>350 to 1000 m/z</t>
  </si>
  <si>
    <t>Targeted-SIM</t>
  </si>
  <si>
    <t>1.5 to 9.5 min</t>
  </si>
  <si>
    <t>Inclusion</t>
  </si>
  <si>
    <t>on</t>
  </si>
  <si>
    <t>SIM</t>
  </si>
  <si>
    <t>650 ms</t>
  </si>
  <si>
    <t xml:space="preserve">Isolation window </t>
  </si>
  <si>
    <t>20 m/z</t>
  </si>
  <si>
    <t>150 to 2000 m/z</t>
  </si>
  <si>
    <t>Lipid nomenclature</t>
  </si>
  <si>
    <t>Lipid classes</t>
  </si>
  <si>
    <t>Glycerolipids (GL)</t>
  </si>
  <si>
    <t>Glycerophospholipids (GPL)</t>
  </si>
  <si>
    <t>Sphingolipids (SL)</t>
  </si>
  <si>
    <t>Sterols (ST)</t>
  </si>
  <si>
    <t>GL and GPL lipid species A  X:Y</t>
  </si>
  <si>
    <t>A: lipid class</t>
  </si>
  <si>
    <t>SL lipid species B  U:V;W</t>
  </si>
  <si>
    <t>B: lipid class</t>
  </si>
  <si>
    <t>X: total number of C atoms of fatty acyl moieties</t>
  </si>
  <si>
    <t>U: total number of C atoms in long chain base and fatty acyl moiety</t>
  </si>
  <si>
    <t>V: total number of double bonds in long chain base and fatty acyl moiety</t>
  </si>
  <si>
    <t>Y: total number of double bonds</t>
  </si>
  <si>
    <t>W: total number of hydroxyl groupls in long chain base and fatty acyl moiety</t>
  </si>
  <si>
    <t>a: diacyl</t>
  </si>
  <si>
    <t>e: ether, acyl</t>
  </si>
  <si>
    <t xml:space="preserve">     TAG: triacylglycerol</t>
  </si>
  <si>
    <t xml:space="preserve">     DAG: diacylglycerol</t>
  </si>
  <si>
    <t xml:space="preserve">     PC: phosphatidylcholine</t>
  </si>
  <si>
    <t xml:space="preserve">     LPC: lyso-phosphatidylcholine</t>
  </si>
  <si>
    <t xml:space="preserve">     PE: phosphatidylethanolamine</t>
  </si>
  <si>
    <t xml:space="preserve">     PS: phosphatidylserine</t>
  </si>
  <si>
    <t xml:space="preserve">     PI: phosphatidylinositol</t>
  </si>
  <si>
    <t xml:space="preserve">     PG: phosphatidylglycerol</t>
  </si>
  <si>
    <t>Notes</t>
  </si>
  <si>
    <t xml:space="preserve">     PA: phosphatidic acid</t>
  </si>
  <si>
    <t xml:space="preserve">     SM: sphingomyelin</t>
  </si>
  <si>
    <t xml:space="preserve">     Cer: ceramide</t>
  </si>
  <si>
    <t xml:space="preserve">     HexCer: hexosylceramide</t>
  </si>
  <si>
    <t xml:space="preserve">     Hex2Cer: dihexosylceramide</t>
  </si>
  <si>
    <t xml:space="preserve">     Chol: cholesterol</t>
  </si>
  <si>
    <t xml:space="preserve">     CE: cholesteryl ester</t>
  </si>
  <si>
    <t>Predominant species: Glucosylceramide</t>
  </si>
  <si>
    <t>Predominant species: Lactosylceramide</t>
  </si>
  <si>
    <t>includes PG and lysobisphosphatidic acid (LBPA)</t>
  </si>
  <si>
    <t>includes diacyl species with one fatty acyl moiety with odd number of C atoms</t>
  </si>
  <si>
    <t xml:space="preserve">     PE P-: ethanolamine plasmalogens</t>
  </si>
  <si>
    <t>p: 1Z alkenylether, acyl</t>
  </si>
  <si>
    <t>Defective mitochondrial COX1 translation due to loss of COX14 function triggers ROS-induced inflammation in mouse liver</t>
  </si>
  <si>
    <r>
      <rPr>
        <b/>
        <sz val="16"/>
        <color theme="1"/>
        <rFont val="Calibri"/>
        <family val="2"/>
        <scheme val="minor"/>
      </rPr>
      <t>Supplementary Data 2</t>
    </r>
    <r>
      <rPr>
        <sz val="16"/>
        <color theme="1"/>
        <rFont val="Calibri"/>
        <family val="2"/>
        <scheme val="minor"/>
      </rPr>
      <t>: Lipid species in wild-type (WT) and COX14M19I mice liver samples analyzed by mass spectrometry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</si>
</sst>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FF"/>
      <name val="Helvetica"/>
      <family val="2"/>
    </font>
    <font>
      <sz val="12"/>
      <color rgb="FF000000"/>
      <name val="Helvetica"/>
      <family val="2"/>
    </font>
    <font>
      <b/>
      <sz val="12"/>
      <color rgb="FF0000FF"/>
      <name val="Arial"/>
      <family val="2"/>
    </font>
    <font>
      <i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i/>
      <sz val="10"/>
      <color rgb="FF000000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C00000"/>
      </left>
      <right/>
      <top/>
      <bottom/>
      <diagonal/>
    </border>
    <border>
      <left/>
      <right style="thin">
        <color rgb="FFC00000"/>
      </right>
      <top/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</borders>
  <cellStyleXfs count="14">
    <xf numFmtId="0" fontId="0" fillId="0" borderId="0"/>
    <xf numFmtId="0" fontId="4" fillId="0" borderId="1" applyNumberFormat="0" applyFill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10" fillId="0" borderId="0"/>
    <xf numFmtId="0" fontId="3" fillId="0" borderId="0"/>
    <xf numFmtId="0" fontId="9" fillId="0" borderId="0"/>
    <xf numFmtId="0" fontId="3" fillId="2" borderId="2" applyNumberFormat="0" applyFont="0" applyAlignment="0" applyProtection="0"/>
    <xf numFmtId="0" fontId="11" fillId="0" borderId="0"/>
    <xf numFmtId="0" fontId="12" fillId="0" borderId="0" applyNumberFormat="0" applyFill="0" applyBorder="0" applyAlignment="0" applyProtection="0"/>
    <xf numFmtId="0" fontId="3" fillId="0" borderId="0"/>
    <xf numFmtId="0" fontId="2" fillId="0" borderId="0"/>
    <xf numFmtId="0" fontId="2" fillId="2" borderId="2" applyNumberFormat="0" applyFont="0" applyAlignment="0" applyProtection="0"/>
    <xf numFmtId="0" fontId="1" fillId="0" borderId="0"/>
  </cellStyleXfs>
  <cellXfs count="75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vertical="center" wrapText="1"/>
    </xf>
    <xf numFmtId="2" fontId="0" fillId="0" borderId="4" xfId="0" applyNumberFormat="1" applyBorder="1"/>
    <xf numFmtId="2" fontId="0" fillId="0" borderId="5" xfId="0" applyNumberFormat="1" applyBorder="1"/>
    <xf numFmtId="2" fontId="0" fillId="0" borderId="3" xfId="0" applyNumberFormat="1" applyBorder="1"/>
    <xf numFmtId="2" fontId="9" fillId="0" borderId="3" xfId="0" applyNumberFormat="1" applyFont="1" applyBorder="1"/>
    <xf numFmtId="0" fontId="7" fillId="0" borderId="0" xfId="3"/>
    <xf numFmtId="0" fontId="0" fillId="0" borderId="6" xfId="0" applyBorder="1"/>
    <xf numFmtId="0" fontId="3" fillId="0" borderId="0" xfId="10"/>
    <xf numFmtId="0" fontId="2" fillId="0" borderId="0" xfId="11"/>
    <xf numFmtId="0" fontId="8" fillId="0" borderId="0" xfId="11" applyFont="1"/>
    <xf numFmtId="0" fontId="2" fillId="0" borderId="0" xfId="11" applyAlignment="1">
      <alignment vertical="top"/>
    </xf>
    <xf numFmtId="0" fontId="2" fillId="2" borderId="2" xfId="12" applyFont="1" applyAlignment="1">
      <alignment vertical="top"/>
    </xf>
    <xf numFmtId="0" fontId="2" fillId="2" borderId="2" xfId="12" applyFont="1" applyAlignment="1">
      <alignment vertical="top" wrapText="1"/>
    </xf>
    <xf numFmtId="0" fontId="4" fillId="0" borderId="1" xfId="1"/>
    <xf numFmtId="0" fontId="2" fillId="2" borderId="0" xfId="12" applyFont="1" applyBorder="1" applyAlignment="1">
      <alignment vertical="top"/>
    </xf>
    <xf numFmtId="14" fontId="2" fillId="2" borderId="2" xfId="12" applyNumberFormat="1" applyFont="1" applyAlignment="1">
      <alignment vertical="top"/>
    </xf>
    <xf numFmtId="11" fontId="2" fillId="0" borderId="0" xfId="11" applyNumberFormat="1"/>
    <xf numFmtId="0" fontId="2" fillId="0" borderId="0" xfId="11" applyAlignment="1">
      <alignment horizontal="center"/>
    </xf>
    <xf numFmtId="0" fontId="7" fillId="0" borderId="0" xfId="3" applyAlignment="1">
      <alignment vertical="center"/>
    </xf>
    <xf numFmtId="0" fontId="5" fillId="0" borderId="0" xfId="11" applyFont="1" applyAlignment="1">
      <alignment wrapText="1"/>
    </xf>
    <xf numFmtId="0" fontId="5" fillId="0" borderId="0" xfId="11" applyFont="1" applyAlignment="1">
      <alignment horizontal="center" wrapText="1"/>
    </xf>
    <xf numFmtId="0" fontId="2" fillId="0" borderId="0" xfId="11" applyAlignment="1">
      <alignment vertical="top" wrapText="1"/>
    </xf>
    <xf numFmtId="0" fontId="1" fillId="0" borderId="0" xfId="10" applyFont="1"/>
    <xf numFmtId="0" fontId="13" fillId="0" borderId="0" xfId="13" applyFont="1" applyAlignment="1">
      <alignment vertical="center"/>
    </xf>
    <xf numFmtId="0" fontId="1" fillId="0" borderId="0" xfId="13"/>
    <xf numFmtId="0" fontId="14" fillId="0" borderId="0" xfId="13" applyFont="1" applyAlignment="1">
      <alignment vertical="center"/>
    </xf>
    <xf numFmtId="0" fontId="14" fillId="0" borderId="0" xfId="13" applyFont="1"/>
    <xf numFmtId="0" fontId="15" fillId="0" borderId="0" xfId="13" applyFont="1" applyAlignment="1">
      <alignment vertical="center"/>
    </xf>
    <xf numFmtId="0" fontId="16" fillId="0" borderId="0" xfId="6" applyFont="1"/>
    <xf numFmtId="0" fontId="9" fillId="0" borderId="0" xfId="6"/>
    <xf numFmtId="0" fontId="17" fillId="0" borderId="0" xfId="6" applyFont="1"/>
    <xf numFmtId="0" fontId="18" fillId="0" borderId="0" xfId="6" applyFont="1"/>
    <xf numFmtId="0" fontId="15" fillId="0" borderId="0" xfId="6" applyFont="1"/>
    <xf numFmtId="0" fontId="19" fillId="0" borderId="0" xfId="13" applyFont="1" applyAlignment="1">
      <alignment vertical="center"/>
    </xf>
    <xf numFmtId="3" fontId="1" fillId="0" borderId="0" xfId="13" applyNumberFormat="1"/>
    <xf numFmtId="11" fontId="14" fillId="0" borderId="0" xfId="13" applyNumberFormat="1" applyFont="1" applyAlignment="1">
      <alignment vertical="center"/>
    </xf>
    <xf numFmtId="0" fontId="20" fillId="0" borderId="0" xfId="13" applyFont="1" applyAlignment="1">
      <alignment vertical="center"/>
    </xf>
    <xf numFmtId="0" fontId="9" fillId="0" borderId="0" xfId="0" applyFont="1"/>
    <xf numFmtId="0" fontId="21" fillId="0" borderId="0" xfId="0" applyFont="1"/>
    <xf numFmtId="0" fontId="22" fillId="0" borderId="0" xfId="0" applyFont="1"/>
    <xf numFmtId="0" fontId="0" fillId="0" borderId="3" xfId="0" applyBorder="1"/>
    <xf numFmtId="0" fontId="21" fillId="0" borderId="3" xfId="0" applyFont="1" applyBorder="1"/>
    <xf numFmtId="0" fontId="9" fillId="0" borderId="3" xfId="0" applyFont="1" applyBorder="1"/>
    <xf numFmtId="0" fontId="9" fillId="3" borderId="3" xfId="0" applyFont="1" applyFill="1" applyBorder="1"/>
    <xf numFmtId="0" fontId="9" fillId="4" borderId="3" xfId="0" applyFont="1" applyFill="1" applyBorder="1"/>
    <xf numFmtId="0" fontId="0" fillId="4" borderId="3" xfId="0" applyFill="1" applyBorder="1"/>
    <xf numFmtId="0" fontId="9" fillId="5" borderId="3" xfId="0" applyFont="1" applyFill="1" applyBorder="1"/>
    <xf numFmtId="0" fontId="0" fillId="5" borderId="3" xfId="0" applyFill="1" applyBorder="1"/>
    <xf numFmtId="0" fontId="9" fillId="6" borderId="3" xfId="0" applyFont="1" applyFill="1" applyBorder="1"/>
    <xf numFmtId="0" fontId="0" fillId="6" borderId="3" xfId="0" applyFill="1" applyBorder="1"/>
    <xf numFmtId="0" fontId="21" fillId="7" borderId="3" xfId="0" applyFont="1" applyFill="1" applyBorder="1"/>
    <xf numFmtId="0" fontId="0" fillId="7" borderId="3" xfId="0" applyFill="1" applyBorder="1"/>
    <xf numFmtId="0" fontId="9" fillId="7" borderId="3" xfId="0" applyFont="1" applyFill="1" applyBorder="1"/>
    <xf numFmtId="0" fontId="21" fillId="8" borderId="3" xfId="0" applyFont="1" applyFill="1" applyBorder="1"/>
    <xf numFmtId="0" fontId="0" fillId="8" borderId="3" xfId="0" applyFill="1" applyBorder="1"/>
    <xf numFmtId="0" fontId="9" fillId="8" borderId="3" xfId="0" applyFont="1" applyFill="1" applyBorder="1"/>
    <xf numFmtId="0" fontId="9" fillId="4" borderId="0" xfId="0" applyFont="1" applyFill="1"/>
    <xf numFmtId="0" fontId="23" fillId="0" borderId="3" xfId="0" applyFont="1" applyBorder="1"/>
    <xf numFmtId="0" fontId="23" fillId="0" borderId="3" xfId="0" applyFont="1" applyBorder="1" applyAlignment="1">
      <alignment vertical="top"/>
    </xf>
    <xf numFmtId="0" fontId="23" fillId="0" borderId="3" xfId="0" applyFont="1" applyBorder="1" applyAlignment="1">
      <alignment vertical="top" wrapText="1"/>
    </xf>
    <xf numFmtId="0" fontId="24" fillId="0" borderId="9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10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24" fillId="0" borderId="11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6" fillId="0" borderId="3" xfId="0" applyFont="1" applyBorder="1" applyAlignment="1">
      <alignment horizontal="center" vertical="center"/>
    </xf>
    <xf numFmtId="0" fontId="22" fillId="0" borderId="8" xfId="0" applyFont="1" applyBorder="1"/>
    <xf numFmtId="0" fontId="22" fillId="0" borderId="5" xfId="0" applyFont="1" applyBorder="1"/>
    <xf numFmtId="2" fontId="0" fillId="0" borderId="0" xfId="0" applyNumberFormat="1" applyAlignment="1">
      <alignment horizontal="center"/>
    </xf>
    <xf numFmtId="2" fontId="0" fillId="0" borderId="7" xfId="0" applyNumberFormat="1" applyBorder="1" applyAlignment="1">
      <alignment horizontal="center"/>
    </xf>
    <xf numFmtId="2" fontId="9" fillId="0" borderId="0" xfId="0" applyNumberFormat="1" applyFont="1" applyAlignment="1">
      <alignment horizontal="center"/>
    </xf>
  </cellXfs>
  <cellStyles count="14">
    <cellStyle name="Heading 1" xfId="1" builtinId="16"/>
    <cellStyle name="Hyperlink" xfId="3" builtinId="8"/>
    <cellStyle name="Hyperlink 2" xfId="9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  <cellStyle name="Normal 2 3" xfId="10" xr:uid="{00000000-0005-0000-0000-000006000000}"/>
    <cellStyle name="Normal 3" xfId="5" xr:uid="{00000000-0005-0000-0000-000007000000}"/>
    <cellStyle name="Normal 4" xfId="6" xr:uid="{00000000-0005-0000-0000-000008000000}"/>
    <cellStyle name="Normal 5" xfId="8" xr:uid="{00000000-0005-0000-0000-000009000000}"/>
    <cellStyle name="Normal 6" xfId="11" xr:uid="{00000000-0005-0000-0000-000039000000}"/>
    <cellStyle name="Normal 7" xfId="13" xr:uid="{B6E0AF4F-3563-0C4D-A9DE-8392D9FE77B3}"/>
    <cellStyle name="Note 2" xfId="7" xr:uid="{00000000-0005-0000-0000-00000A000000}"/>
    <cellStyle name="Note 3" xfId="12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PC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PC!$A$42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PC!$B$48:$BC$48</c:f>
                <c:numCache>
                  <c:formatCode>General</c:formatCode>
                  <c:ptCount val="54"/>
                  <c:pt idx="0">
                    <c:v>1.2039208700695822E-2</c:v>
                  </c:pt>
                  <c:pt idx="1">
                    <c:v>5.9437434663522908E-2</c:v>
                  </c:pt>
                  <c:pt idx="2">
                    <c:v>7.1979241308547295E-3</c:v>
                  </c:pt>
                  <c:pt idx="3">
                    <c:v>3.6497393747494465E-2</c:v>
                  </c:pt>
                  <c:pt idx="4">
                    <c:v>1.986753783519387E-2</c:v>
                  </c:pt>
                  <c:pt idx="5">
                    <c:v>2.9923759250151952E-2</c:v>
                  </c:pt>
                  <c:pt idx="6">
                    <c:v>2.1416034476994469E-2</c:v>
                  </c:pt>
                  <c:pt idx="7">
                    <c:v>3.2790571298205097E-2</c:v>
                  </c:pt>
                  <c:pt idx="8">
                    <c:v>3.4329672968262288E-2</c:v>
                  </c:pt>
                  <c:pt idx="9">
                    <c:v>9.192670871897457E-3</c:v>
                  </c:pt>
                  <c:pt idx="10">
                    <c:v>3.0822223353665697E-2</c:v>
                  </c:pt>
                  <c:pt idx="11">
                    <c:v>0.21930072461557942</c:v>
                  </c:pt>
                  <c:pt idx="12">
                    <c:v>0.31627394283391896</c:v>
                  </c:pt>
                  <c:pt idx="13">
                    <c:v>3.7059445058747212E-2</c:v>
                  </c:pt>
                  <c:pt idx="14">
                    <c:v>3.3929826202492915E-2</c:v>
                  </c:pt>
                  <c:pt idx="15">
                    <c:v>5.3597118384805714E-2</c:v>
                  </c:pt>
                  <c:pt idx="16">
                    <c:v>1.9304181129633998E-2</c:v>
                  </c:pt>
                  <c:pt idx="17">
                    <c:v>0.17427807444362051</c:v>
                  </c:pt>
                  <c:pt idx="18">
                    <c:v>1.7634237547914309</c:v>
                  </c:pt>
                  <c:pt idx="19">
                    <c:v>1.7843738480179108</c:v>
                  </c:pt>
                  <c:pt idx="20">
                    <c:v>4.0134562657845603E-2</c:v>
                  </c:pt>
                  <c:pt idx="21">
                    <c:v>7.2200808304338678E-3</c:v>
                  </c:pt>
                  <c:pt idx="22">
                    <c:v>8.5197505118088501E-3</c:v>
                  </c:pt>
                  <c:pt idx="23">
                    <c:v>2.4263223747810748E-2</c:v>
                  </c:pt>
                  <c:pt idx="24">
                    <c:v>1.9724862974173547E-2</c:v>
                  </c:pt>
                  <c:pt idx="25">
                    <c:v>4.7963353159956576E-2</c:v>
                  </c:pt>
                  <c:pt idx="26">
                    <c:v>3.3211811976129206E-2</c:v>
                  </c:pt>
                  <c:pt idx="27">
                    <c:v>7.0759519349293375E-3</c:v>
                  </c:pt>
                  <c:pt idx="28">
                    <c:v>1.1613400273255062E-2</c:v>
                  </c:pt>
                  <c:pt idx="29">
                    <c:v>0.18882397460983949</c:v>
                  </c:pt>
                  <c:pt idx="30">
                    <c:v>0.84438477428371495</c:v>
                  </c:pt>
                  <c:pt idx="31">
                    <c:v>0.8840026919371563</c:v>
                  </c:pt>
                  <c:pt idx="32">
                    <c:v>0.90538719075204543</c:v>
                  </c:pt>
                  <c:pt idx="33">
                    <c:v>0.20916456544015399</c:v>
                  </c:pt>
                  <c:pt idx="34">
                    <c:v>8.5369396691513822E-3</c:v>
                  </c:pt>
                  <c:pt idx="35">
                    <c:v>7.233390617091909E-3</c:v>
                  </c:pt>
                  <c:pt idx="36">
                    <c:v>1.5699992806941034E-2</c:v>
                  </c:pt>
                  <c:pt idx="37">
                    <c:v>4.3517931837569954E-2</c:v>
                  </c:pt>
                  <c:pt idx="38">
                    <c:v>1.6395240676824959E-2</c:v>
                  </c:pt>
                  <c:pt idx="39">
                    <c:v>2.4258024657652529E-2</c:v>
                  </c:pt>
                  <c:pt idx="40">
                    <c:v>1.0484034802693666E-2</c:v>
                  </c:pt>
                  <c:pt idx="41">
                    <c:v>5.1769578630744814E-2</c:v>
                  </c:pt>
                  <c:pt idx="42">
                    <c:v>1.132908790699835</c:v>
                  </c:pt>
                  <c:pt idx="43">
                    <c:v>0.55617840266304452</c:v>
                  </c:pt>
                  <c:pt idx="44">
                    <c:v>1.7295657400330189</c:v>
                  </c:pt>
                  <c:pt idx="45">
                    <c:v>0.25867909046195664</c:v>
                  </c:pt>
                  <c:pt idx="46">
                    <c:v>2.3653530122779081E-2</c:v>
                  </c:pt>
                  <c:pt idx="47">
                    <c:v>6.8142740724526181E-3</c:v>
                  </c:pt>
                  <c:pt idx="48">
                    <c:v>1.2039457232315717E-2</c:v>
                  </c:pt>
                  <c:pt idx="49">
                    <c:v>4.2895562529185978E-2</c:v>
                  </c:pt>
                  <c:pt idx="50">
                    <c:v>0.13568599845032123</c:v>
                  </c:pt>
                  <c:pt idx="51">
                    <c:v>0.6326749165912291</c:v>
                  </c:pt>
                  <c:pt idx="52">
                    <c:v>4.5165712576174848E-2</c:v>
                  </c:pt>
                  <c:pt idx="53">
                    <c:v>6.414052582019652E-3</c:v>
                  </c:pt>
                </c:numCache>
              </c:numRef>
            </c:plus>
            <c:minus>
              <c:numRef>
                <c:f>PC!$B$48:$BC$48</c:f>
                <c:numCache>
                  <c:formatCode>General</c:formatCode>
                  <c:ptCount val="54"/>
                  <c:pt idx="0">
                    <c:v>1.2039208700695822E-2</c:v>
                  </c:pt>
                  <c:pt idx="1">
                    <c:v>5.9437434663522908E-2</c:v>
                  </c:pt>
                  <c:pt idx="2">
                    <c:v>7.1979241308547295E-3</c:v>
                  </c:pt>
                  <c:pt idx="3">
                    <c:v>3.6497393747494465E-2</c:v>
                  </c:pt>
                  <c:pt idx="4">
                    <c:v>1.986753783519387E-2</c:v>
                  </c:pt>
                  <c:pt idx="5">
                    <c:v>2.9923759250151952E-2</c:v>
                  </c:pt>
                  <c:pt idx="6">
                    <c:v>2.1416034476994469E-2</c:v>
                  </c:pt>
                  <c:pt idx="7">
                    <c:v>3.2790571298205097E-2</c:v>
                  </c:pt>
                  <c:pt idx="8">
                    <c:v>3.4329672968262288E-2</c:v>
                  </c:pt>
                  <c:pt idx="9">
                    <c:v>9.192670871897457E-3</c:v>
                  </c:pt>
                  <c:pt idx="10">
                    <c:v>3.0822223353665697E-2</c:v>
                  </c:pt>
                  <c:pt idx="11">
                    <c:v>0.21930072461557942</c:v>
                  </c:pt>
                  <c:pt idx="12">
                    <c:v>0.31627394283391896</c:v>
                  </c:pt>
                  <c:pt idx="13">
                    <c:v>3.7059445058747212E-2</c:v>
                  </c:pt>
                  <c:pt idx="14">
                    <c:v>3.3929826202492915E-2</c:v>
                  </c:pt>
                  <c:pt idx="15">
                    <c:v>5.3597118384805714E-2</c:v>
                  </c:pt>
                  <c:pt idx="16">
                    <c:v>1.9304181129633998E-2</c:v>
                  </c:pt>
                  <c:pt idx="17">
                    <c:v>0.17427807444362051</c:v>
                  </c:pt>
                  <c:pt idx="18">
                    <c:v>1.7634237547914309</c:v>
                  </c:pt>
                  <c:pt idx="19">
                    <c:v>1.7843738480179108</c:v>
                  </c:pt>
                  <c:pt idx="20">
                    <c:v>4.0134562657845603E-2</c:v>
                  </c:pt>
                  <c:pt idx="21">
                    <c:v>7.2200808304338678E-3</c:v>
                  </c:pt>
                  <c:pt idx="22">
                    <c:v>8.5197505118088501E-3</c:v>
                  </c:pt>
                  <c:pt idx="23">
                    <c:v>2.4263223747810748E-2</c:v>
                  </c:pt>
                  <c:pt idx="24">
                    <c:v>1.9724862974173547E-2</c:v>
                  </c:pt>
                  <c:pt idx="25">
                    <c:v>4.7963353159956576E-2</c:v>
                  </c:pt>
                  <c:pt idx="26">
                    <c:v>3.3211811976129206E-2</c:v>
                  </c:pt>
                  <c:pt idx="27">
                    <c:v>7.0759519349293375E-3</c:v>
                  </c:pt>
                  <c:pt idx="28">
                    <c:v>1.1613400273255062E-2</c:v>
                  </c:pt>
                  <c:pt idx="29">
                    <c:v>0.18882397460983949</c:v>
                  </c:pt>
                  <c:pt idx="30">
                    <c:v>0.84438477428371495</c:v>
                  </c:pt>
                  <c:pt idx="31">
                    <c:v>0.8840026919371563</c:v>
                  </c:pt>
                  <c:pt idx="32">
                    <c:v>0.90538719075204543</c:v>
                  </c:pt>
                  <c:pt idx="33">
                    <c:v>0.20916456544015399</c:v>
                  </c:pt>
                  <c:pt idx="34">
                    <c:v>8.5369396691513822E-3</c:v>
                  </c:pt>
                  <c:pt idx="35">
                    <c:v>7.233390617091909E-3</c:v>
                  </c:pt>
                  <c:pt idx="36">
                    <c:v>1.5699992806941034E-2</c:v>
                  </c:pt>
                  <c:pt idx="37">
                    <c:v>4.3517931837569954E-2</c:v>
                  </c:pt>
                  <c:pt idx="38">
                    <c:v>1.6395240676824959E-2</c:v>
                  </c:pt>
                  <c:pt idx="39">
                    <c:v>2.4258024657652529E-2</c:v>
                  </c:pt>
                  <c:pt idx="40">
                    <c:v>1.0484034802693666E-2</c:v>
                  </c:pt>
                  <c:pt idx="41">
                    <c:v>5.1769578630744814E-2</c:v>
                  </c:pt>
                  <c:pt idx="42">
                    <c:v>1.132908790699835</c:v>
                  </c:pt>
                  <c:pt idx="43">
                    <c:v>0.55617840266304452</c:v>
                  </c:pt>
                  <c:pt idx="44">
                    <c:v>1.7295657400330189</c:v>
                  </c:pt>
                  <c:pt idx="45">
                    <c:v>0.25867909046195664</c:v>
                  </c:pt>
                  <c:pt idx="46">
                    <c:v>2.3653530122779081E-2</c:v>
                  </c:pt>
                  <c:pt idx="47">
                    <c:v>6.8142740724526181E-3</c:v>
                  </c:pt>
                  <c:pt idx="48">
                    <c:v>1.2039457232315717E-2</c:v>
                  </c:pt>
                  <c:pt idx="49">
                    <c:v>4.2895562529185978E-2</c:v>
                  </c:pt>
                  <c:pt idx="50">
                    <c:v>0.13568599845032123</c:v>
                  </c:pt>
                  <c:pt idx="51">
                    <c:v>0.6326749165912291</c:v>
                  </c:pt>
                  <c:pt idx="52">
                    <c:v>4.5165712576174848E-2</c:v>
                  </c:pt>
                  <c:pt idx="53">
                    <c:v>6.414052582019652E-3</c:v>
                  </c:pt>
                </c:numCache>
              </c:numRef>
            </c:minus>
          </c:errBars>
          <c:cat>
            <c:strRef>
              <c:f>PC!$B$41:$BC$41</c:f>
              <c:strCache>
                <c:ptCount val="54"/>
                <c:pt idx="0">
                  <c:v> O-30:2</c:v>
                </c:pt>
                <c:pt idx="1">
                  <c:v> O-30:1</c:v>
                </c:pt>
                <c:pt idx="2">
                  <c:v> O-30:0</c:v>
                </c:pt>
                <c:pt idx="3">
                  <c:v> 30:2</c:v>
                </c:pt>
                <c:pt idx="4">
                  <c:v> 30:1</c:v>
                </c:pt>
                <c:pt idx="5">
                  <c:v> 30:0</c:v>
                </c:pt>
                <c:pt idx="6">
                  <c:v> O-32:2</c:v>
                </c:pt>
                <c:pt idx="7">
                  <c:v> O-32:1</c:v>
                </c:pt>
                <c:pt idx="8">
                  <c:v> O-32:0</c:v>
                </c:pt>
                <c:pt idx="9">
                  <c:v> 32:3</c:v>
                </c:pt>
                <c:pt idx="10">
                  <c:v> 32:2</c:v>
                </c:pt>
                <c:pt idx="11">
                  <c:v> 32:1</c:v>
                </c:pt>
                <c:pt idx="12">
                  <c:v> 32:0</c:v>
                </c:pt>
                <c:pt idx="13">
                  <c:v> O-34:3</c:v>
                </c:pt>
                <c:pt idx="14">
                  <c:v> O-34:2</c:v>
                </c:pt>
                <c:pt idx="15">
                  <c:v> O-34:1</c:v>
                </c:pt>
                <c:pt idx="16">
                  <c:v> O-34:0</c:v>
                </c:pt>
                <c:pt idx="17">
                  <c:v> 34:3</c:v>
                </c:pt>
                <c:pt idx="18">
                  <c:v> 34:2</c:v>
                </c:pt>
                <c:pt idx="19">
                  <c:v> 34:1</c:v>
                </c:pt>
                <c:pt idx="20">
                  <c:v> 34:0</c:v>
                </c:pt>
                <c:pt idx="21">
                  <c:v> O-36:6</c:v>
                </c:pt>
                <c:pt idx="22">
                  <c:v> O-36:5</c:v>
                </c:pt>
                <c:pt idx="23">
                  <c:v> O-36:4</c:v>
                </c:pt>
                <c:pt idx="24">
                  <c:v> O-36:3</c:v>
                </c:pt>
                <c:pt idx="25">
                  <c:v> O-36:2</c:v>
                </c:pt>
                <c:pt idx="26">
                  <c:v> O-36:1</c:v>
                </c:pt>
                <c:pt idx="27">
                  <c:v> O-36:0</c:v>
                </c:pt>
                <c:pt idx="28">
                  <c:v> 36:6</c:v>
                </c:pt>
                <c:pt idx="29">
                  <c:v> 36:5</c:v>
                </c:pt>
                <c:pt idx="30">
                  <c:v> 36:4</c:v>
                </c:pt>
                <c:pt idx="31">
                  <c:v> 36:3</c:v>
                </c:pt>
                <c:pt idx="32">
                  <c:v> 36:2</c:v>
                </c:pt>
                <c:pt idx="33">
                  <c:v> 36:1</c:v>
                </c:pt>
                <c:pt idx="34">
                  <c:v> 36:0</c:v>
                </c:pt>
                <c:pt idx="35">
                  <c:v> O-38:6</c:v>
                </c:pt>
                <c:pt idx="36">
                  <c:v> O-38:5</c:v>
                </c:pt>
                <c:pt idx="37">
                  <c:v> O-38:4</c:v>
                </c:pt>
                <c:pt idx="38">
                  <c:v> O-38:3</c:v>
                </c:pt>
                <c:pt idx="39">
                  <c:v> O-38:2</c:v>
                </c:pt>
                <c:pt idx="40">
                  <c:v> O-38:1</c:v>
                </c:pt>
                <c:pt idx="41">
                  <c:v> 38:7</c:v>
                </c:pt>
                <c:pt idx="42">
                  <c:v> 38:6</c:v>
                </c:pt>
                <c:pt idx="43">
                  <c:v> 38:5</c:v>
                </c:pt>
                <c:pt idx="44">
                  <c:v> 38:4</c:v>
                </c:pt>
                <c:pt idx="45">
                  <c:v> 38:3</c:v>
                </c:pt>
                <c:pt idx="46">
                  <c:v> 38:2</c:v>
                </c:pt>
                <c:pt idx="47">
                  <c:v> 38:1</c:v>
                </c:pt>
                <c:pt idx="48">
                  <c:v> 38:0</c:v>
                </c:pt>
                <c:pt idx="49">
                  <c:v> O-40:1</c:v>
                </c:pt>
                <c:pt idx="50">
                  <c:v> 40:7</c:v>
                </c:pt>
                <c:pt idx="51">
                  <c:v> 40:6</c:v>
                </c:pt>
                <c:pt idx="52">
                  <c:v> 40:5</c:v>
                </c:pt>
                <c:pt idx="53">
                  <c:v> 40:4</c:v>
                </c:pt>
              </c:strCache>
            </c:strRef>
          </c:cat>
          <c:val>
            <c:numRef>
              <c:f>PC!$B$42:$BC$42</c:f>
              <c:numCache>
                <c:formatCode>0.00</c:formatCode>
                <c:ptCount val="54"/>
                <c:pt idx="0">
                  <c:v>5.617875088056979E-2</c:v>
                </c:pt>
                <c:pt idx="1">
                  <c:v>0.22691027645757045</c:v>
                </c:pt>
                <c:pt idx="2">
                  <c:v>6.8626227782015048E-2</c:v>
                </c:pt>
                <c:pt idx="3">
                  <c:v>0.13314900016549575</c:v>
                </c:pt>
                <c:pt idx="4">
                  <c:v>0.11659889020553658</c:v>
                </c:pt>
                <c:pt idx="5">
                  <c:v>0.12880923019516347</c:v>
                </c:pt>
                <c:pt idx="6">
                  <c:v>7.6911019840975287E-2</c:v>
                </c:pt>
                <c:pt idx="7">
                  <c:v>9.531014233068244E-2</c:v>
                </c:pt>
                <c:pt idx="8">
                  <c:v>0.1555860918371785</c:v>
                </c:pt>
                <c:pt idx="9">
                  <c:v>6.2112708901445012E-2</c:v>
                </c:pt>
                <c:pt idx="10">
                  <c:v>0.17158454654620672</c:v>
                </c:pt>
                <c:pt idx="11">
                  <c:v>0.84849783798197764</c:v>
                </c:pt>
                <c:pt idx="12">
                  <c:v>1.9827201076506316</c:v>
                </c:pt>
                <c:pt idx="13">
                  <c:v>0.12266739893696256</c:v>
                </c:pt>
                <c:pt idx="14">
                  <c:v>0.15988150441665649</c:v>
                </c:pt>
                <c:pt idx="15">
                  <c:v>0.22570807125918302</c:v>
                </c:pt>
                <c:pt idx="16">
                  <c:v>8.9347798776205412E-2</c:v>
                </c:pt>
                <c:pt idx="17">
                  <c:v>1.306155587397642</c:v>
                </c:pt>
                <c:pt idx="18">
                  <c:v>17.385136733483527</c:v>
                </c:pt>
                <c:pt idx="19">
                  <c:v>8.2710451707209813</c:v>
                </c:pt>
                <c:pt idx="20">
                  <c:v>0.25902078772756976</c:v>
                </c:pt>
                <c:pt idx="21">
                  <c:v>2.7614968028790345E-2</c:v>
                </c:pt>
                <c:pt idx="22">
                  <c:v>5.674751800687039E-2</c:v>
                </c:pt>
                <c:pt idx="23">
                  <c:v>0.15269371568956908</c:v>
                </c:pt>
                <c:pt idx="24">
                  <c:v>0.12506213898613577</c:v>
                </c:pt>
                <c:pt idx="25">
                  <c:v>0.31708503916050051</c:v>
                </c:pt>
                <c:pt idx="26">
                  <c:v>0.13238585338806164</c:v>
                </c:pt>
                <c:pt idx="27">
                  <c:v>2.3653314192899309E-2</c:v>
                </c:pt>
                <c:pt idx="28">
                  <c:v>1.2331876754105603E-2</c:v>
                </c:pt>
                <c:pt idx="29">
                  <c:v>1.006023285995058</c:v>
                </c:pt>
                <c:pt idx="30">
                  <c:v>15.357654761112602</c:v>
                </c:pt>
                <c:pt idx="31">
                  <c:v>5.7254446059400186</c:v>
                </c:pt>
                <c:pt idx="32">
                  <c:v>10.06880871634203</c:v>
                </c:pt>
                <c:pt idx="33">
                  <c:v>1.2570895112113489</c:v>
                </c:pt>
                <c:pt idx="34">
                  <c:v>6.7992371790687248E-2</c:v>
                </c:pt>
                <c:pt idx="35">
                  <c:v>6.2199327615527801E-2</c:v>
                </c:pt>
                <c:pt idx="36">
                  <c:v>0.13127079044140927</c:v>
                </c:pt>
                <c:pt idx="37">
                  <c:v>0.32681403252415309</c:v>
                </c:pt>
                <c:pt idx="38">
                  <c:v>0.10189275059279598</c:v>
                </c:pt>
                <c:pt idx="39">
                  <c:v>0.10639281469880529</c:v>
                </c:pt>
                <c:pt idx="40">
                  <c:v>1.7459384889602612E-2</c:v>
                </c:pt>
                <c:pt idx="41">
                  <c:v>0.32569807120723721</c:v>
                </c:pt>
                <c:pt idx="42">
                  <c:v>10.326541899171655</c:v>
                </c:pt>
                <c:pt idx="43">
                  <c:v>4.5234242340253941</c:v>
                </c:pt>
                <c:pt idx="44">
                  <c:v>11.065476355056376</c:v>
                </c:pt>
                <c:pt idx="45">
                  <c:v>1.4557367640042056</c:v>
                </c:pt>
                <c:pt idx="46">
                  <c:v>0.18448525286134781</c:v>
                </c:pt>
                <c:pt idx="47">
                  <c:v>3.3766450163855342E-2</c:v>
                </c:pt>
                <c:pt idx="48">
                  <c:v>6.4447480382659086E-2</c:v>
                </c:pt>
                <c:pt idx="49">
                  <c:v>0.20961672736069531</c:v>
                </c:pt>
                <c:pt idx="50">
                  <c:v>1.5617840551511324</c:v>
                </c:pt>
                <c:pt idx="51">
                  <c:v>2.7528852932485397</c:v>
                </c:pt>
                <c:pt idx="52">
                  <c:v>0.36617639883339853</c:v>
                </c:pt>
                <c:pt idx="53">
                  <c:v>0.11138635767837141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0F-4C37-B836-CFCD99868E3C}"/>
            </c:ext>
          </c:extLst>
        </c:ser>
        <c:ser>
          <c:idx val="1"/>
          <c:order val="1"/>
          <c:tx>
            <c:strRef>
              <c:f>PC!$A$43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PC!$B$49:$BC$49</c:f>
                <c:numCache>
                  <c:formatCode>General</c:formatCode>
                  <c:ptCount val="54"/>
                  <c:pt idx="0">
                    <c:v>5.7797039158797052E-3</c:v>
                  </c:pt>
                  <c:pt idx="1">
                    <c:v>3.7433192576802971E-2</c:v>
                  </c:pt>
                  <c:pt idx="2">
                    <c:v>1.4165227937273397E-2</c:v>
                  </c:pt>
                  <c:pt idx="3">
                    <c:v>1.4959584523908498E-2</c:v>
                  </c:pt>
                  <c:pt idx="4">
                    <c:v>3.708382248823628E-2</c:v>
                  </c:pt>
                  <c:pt idx="5">
                    <c:v>2.528006771380847E-2</c:v>
                  </c:pt>
                  <c:pt idx="6">
                    <c:v>1.3476766802875791E-2</c:v>
                  </c:pt>
                  <c:pt idx="7">
                    <c:v>2.9363436637941415E-2</c:v>
                  </c:pt>
                  <c:pt idx="8">
                    <c:v>1.6446040630685752E-2</c:v>
                  </c:pt>
                  <c:pt idx="9">
                    <c:v>1.1932656385067743E-2</c:v>
                  </c:pt>
                  <c:pt idx="10">
                    <c:v>4.0053637204637955E-2</c:v>
                  </c:pt>
                  <c:pt idx="11">
                    <c:v>0.20209660532918003</c:v>
                  </c:pt>
                  <c:pt idx="12">
                    <c:v>0.19616382440045796</c:v>
                  </c:pt>
                  <c:pt idx="13">
                    <c:v>1.3443766990238597E-2</c:v>
                  </c:pt>
                  <c:pt idx="14">
                    <c:v>1.995543005888294E-2</c:v>
                  </c:pt>
                  <c:pt idx="15">
                    <c:v>3.8485842964733209E-2</c:v>
                  </c:pt>
                  <c:pt idx="16">
                    <c:v>1.3654928939723738E-2</c:v>
                  </c:pt>
                  <c:pt idx="17">
                    <c:v>0.12259589459259544</c:v>
                  </c:pt>
                  <c:pt idx="18">
                    <c:v>1.2490206570260516</c:v>
                  </c:pt>
                  <c:pt idx="19">
                    <c:v>1.5906168121065494</c:v>
                  </c:pt>
                  <c:pt idx="20">
                    <c:v>2.9791469222621682E-2</c:v>
                  </c:pt>
                  <c:pt idx="21">
                    <c:v>6.2044136376792495E-3</c:v>
                  </c:pt>
                  <c:pt idx="22">
                    <c:v>6.8821880221102095E-3</c:v>
                  </c:pt>
                  <c:pt idx="23">
                    <c:v>1.4608567274484225E-2</c:v>
                  </c:pt>
                  <c:pt idx="24">
                    <c:v>1.3160302117814417E-2</c:v>
                  </c:pt>
                  <c:pt idx="25">
                    <c:v>5.0826332143935164E-2</c:v>
                  </c:pt>
                  <c:pt idx="26">
                    <c:v>3.2985747412458563E-2</c:v>
                  </c:pt>
                  <c:pt idx="27">
                    <c:v>5.1565685194251499E-3</c:v>
                  </c:pt>
                  <c:pt idx="28">
                    <c:v>9.6704187986641175E-3</c:v>
                  </c:pt>
                  <c:pt idx="29">
                    <c:v>0.16132366872009388</c:v>
                  </c:pt>
                  <c:pt idx="30">
                    <c:v>0.81938608737282048</c:v>
                  </c:pt>
                  <c:pt idx="31">
                    <c:v>0.73481131071582162</c:v>
                  </c:pt>
                  <c:pt idx="32">
                    <c:v>0.99392643637811429</c:v>
                  </c:pt>
                  <c:pt idx="33">
                    <c:v>0.12033004617281846</c:v>
                  </c:pt>
                  <c:pt idx="34">
                    <c:v>1.6538701970468986E-2</c:v>
                  </c:pt>
                  <c:pt idx="35">
                    <c:v>8.5346088364203331E-3</c:v>
                  </c:pt>
                  <c:pt idx="36">
                    <c:v>1.4298135063864166E-2</c:v>
                  </c:pt>
                  <c:pt idx="37">
                    <c:v>5.3978508909621553E-2</c:v>
                  </c:pt>
                  <c:pt idx="38">
                    <c:v>2.6395106655647666E-2</c:v>
                  </c:pt>
                  <c:pt idx="39">
                    <c:v>2.1809245437084332E-2</c:v>
                  </c:pt>
                  <c:pt idx="40">
                    <c:v>7.9889084600792762E-3</c:v>
                  </c:pt>
                  <c:pt idx="41">
                    <c:v>2.1828440991162081E-2</c:v>
                  </c:pt>
                  <c:pt idx="42">
                    <c:v>1.052800568853707</c:v>
                  </c:pt>
                  <c:pt idx="43">
                    <c:v>0.44796293822228461</c:v>
                  </c:pt>
                  <c:pt idx="44">
                    <c:v>1.8538308676821433</c:v>
                  </c:pt>
                  <c:pt idx="45">
                    <c:v>0.16307549970768487</c:v>
                  </c:pt>
                  <c:pt idx="46">
                    <c:v>3.2207228472925606E-2</c:v>
                  </c:pt>
                  <c:pt idx="47">
                    <c:v>5.5805826682163977E-3</c:v>
                  </c:pt>
                  <c:pt idx="48">
                    <c:v>8.6843287548671027E-3</c:v>
                  </c:pt>
                  <c:pt idx="49">
                    <c:v>3.2160557774141361E-2</c:v>
                  </c:pt>
                  <c:pt idx="50">
                    <c:v>0.12718478335724728</c:v>
                  </c:pt>
                  <c:pt idx="51">
                    <c:v>0.62593016411386693</c:v>
                  </c:pt>
                  <c:pt idx="52">
                    <c:v>3.9998656936367137E-2</c:v>
                  </c:pt>
                  <c:pt idx="53">
                    <c:v>7.6672266082337759E-3</c:v>
                  </c:pt>
                </c:numCache>
              </c:numRef>
            </c:plus>
            <c:minus>
              <c:numRef>
                <c:f>PC!$B$49:$BC$49</c:f>
                <c:numCache>
                  <c:formatCode>General</c:formatCode>
                  <c:ptCount val="54"/>
                  <c:pt idx="0">
                    <c:v>5.7797039158797052E-3</c:v>
                  </c:pt>
                  <c:pt idx="1">
                    <c:v>3.7433192576802971E-2</c:v>
                  </c:pt>
                  <c:pt idx="2">
                    <c:v>1.4165227937273397E-2</c:v>
                  </c:pt>
                  <c:pt idx="3">
                    <c:v>1.4959584523908498E-2</c:v>
                  </c:pt>
                  <c:pt idx="4">
                    <c:v>3.708382248823628E-2</c:v>
                  </c:pt>
                  <c:pt idx="5">
                    <c:v>2.528006771380847E-2</c:v>
                  </c:pt>
                  <c:pt idx="6">
                    <c:v>1.3476766802875791E-2</c:v>
                  </c:pt>
                  <c:pt idx="7">
                    <c:v>2.9363436637941415E-2</c:v>
                  </c:pt>
                  <c:pt idx="8">
                    <c:v>1.6446040630685752E-2</c:v>
                  </c:pt>
                  <c:pt idx="9">
                    <c:v>1.1932656385067743E-2</c:v>
                  </c:pt>
                  <c:pt idx="10">
                    <c:v>4.0053637204637955E-2</c:v>
                  </c:pt>
                  <c:pt idx="11">
                    <c:v>0.20209660532918003</c:v>
                  </c:pt>
                  <c:pt idx="12">
                    <c:v>0.19616382440045796</c:v>
                  </c:pt>
                  <c:pt idx="13">
                    <c:v>1.3443766990238597E-2</c:v>
                  </c:pt>
                  <c:pt idx="14">
                    <c:v>1.995543005888294E-2</c:v>
                  </c:pt>
                  <c:pt idx="15">
                    <c:v>3.8485842964733209E-2</c:v>
                  </c:pt>
                  <c:pt idx="16">
                    <c:v>1.3654928939723738E-2</c:v>
                  </c:pt>
                  <c:pt idx="17">
                    <c:v>0.12259589459259544</c:v>
                  </c:pt>
                  <c:pt idx="18">
                    <c:v>1.2490206570260516</c:v>
                  </c:pt>
                  <c:pt idx="19">
                    <c:v>1.5906168121065494</c:v>
                  </c:pt>
                  <c:pt idx="20">
                    <c:v>2.9791469222621682E-2</c:v>
                  </c:pt>
                  <c:pt idx="21">
                    <c:v>6.2044136376792495E-3</c:v>
                  </c:pt>
                  <c:pt idx="22">
                    <c:v>6.8821880221102095E-3</c:v>
                  </c:pt>
                  <c:pt idx="23">
                    <c:v>1.4608567274484225E-2</c:v>
                  </c:pt>
                  <c:pt idx="24">
                    <c:v>1.3160302117814417E-2</c:v>
                  </c:pt>
                  <c:pt idx="25">
                    <c:v>5.0826332143935164E-2</c:v>
                  </c:pt>
                  <c:pt idx="26">
                    <c:v>3.2985747412458563E-2</c:v>
                  </c:pt>
                  <c:pt idx="27">
                    <c:v>5.1565685194251499E-3</c:v>
                  </c:pt>
                  <c:pt idx="28">
                    <c:v>9.6704187986641175E-3</c:v>
                  </c:pt>
                  <c:pt idx="29">
                    <c:v>0.16132366872009388</c:v>
                  </c:pt>
                  <c:pt idx="30">
                    <c:v>0.81938608737282048</c:v>
                  </c:pt>
                  <c:pt idx="31">
                    <c:v>0.73481131071582162</c:v>
                  </c:pt>
                  <c:pt idx="32">
                    <c:v>0.99392643637811429</c:v>
                  </c:pt>
                  <c:pt idx="33">
                    <c:v>0.12033004617281846</c:v>
                  </c:pt>
                  <c:pt idx="34">
                    <c:v>1.6538701970468986E-2</c:v>
                  </c:pt>
                  <c:pt idx="35">
                    <c:v>8.5346088364203331E-3</c:v>
                  </c:pt>
                  <c:pt idx="36">
                    <c:v>1.4298135063864166E-2</c:v>
                  </c:pt>
                  <c:pt idx="37">
                    <c:v>5.3978508909621553E-2</c:v>
                  </c:pt>
                  <c:pt idx="38">
                    <c:v>2.6395106655647666E-2</c:v>
                  </c:pt>
                  <c:pt idx="39">
                    <c:v>2.1809245437084332E-2</c:v>
                  </c:pt>
                  <c:pt idx="40">
                    <c:v>7.9889084600792762E-3</c:v>
                  </c:pt>
                  <c:pt idx="41">
                    <c:v>2.1828440991162081E-2</c:v>
                  </c:pt>
                  <c:pt idx="42">
                    <c:v>1.052800568853707</c:v>
                  </c:pt>
                  <c:pt idx="43">
                    <c:v>0.44796293822228461</c:v>
                  </c:pt>
                  <c:pt idx="44">
                    <c:v>1.8538308676821433</c:v>
                  </c:pt>
                  <c:pt idx="45">
                    <c:v>0.16307549970768487</c:v>
                  </c:pt>
                  <c:pt idx="46">
                    <c:v>3.2207228472925606E-2</c:v>
                  </c:pt>
                  <c:pt idx="47">
                    <c:v>5.5805826682163977E-3</c:v>
                  </c:pt>
                  <c:pt idx="48">
                    <c:v>8.6843287548671027E-3</c:v>
                  </c:pt>
                  <c:pt idx="49">
                    <c:v>3.2160557774141361E-2</c:v>
                  </c:pt>
                  <c:pt idx="50">
                    <c:v>0.12718478335724728</c:v>
                  </c:pt>
                  <c:pt idx="51">
                    <c:v>0.62593016411386693</c:v>
                  </c:pt>
                  <c:pt idx="52">
                    <c:v>3.9998656936367137E-2</c:v>
                  </c:pt>
                  <c:pt idx="53">
                    <c:v>7.6672266082337759E-3</c:v>
                  </c:pt>
                </c:numCache>
              </c:numRef>
            </c:minus>
          </c:errBars>
          <c:cat>
            <c:strRef>
              <c:f>PC!$B$41:$BC$41</c:f>
              <c:strCache>
                <c:ptCount val="54"/>
                <c:pt idx="0">
                  <c:v> O-30:2</c:v>
                </c:pt>
                <c:pt idx="1">
                  <c:v> O-30:1</c:v>
                </c:pt>
                <c:pt idx="2">
                  <c:v> O-30:0</c:v>
                </c:pt>
                <c:pt idx="3">
                  <c:v> 30:2</c:v>
                </c:pt>
                <c:pt idx="4">
                  <c:v> 30:1</c:v>
                </c:pt>
                <c:pt idx="5">
                  <c:v> 30:0</c:v>
                </c:pt>
                <c:pt idx="6">
                  <c:v> O-32:2</c:v>
                </c:pt>
                <c:pt idx="7">
                  <c:v> O-32:1</c:v>
                </c:pt>
                <c:pt idx="8">
                  <c:v> O-32:0</c:v>
                </c:pt>
                <c:pt idx="9">
                  <c:v> 32:3</c:v>
                </c:pt>
                <c:pt idx="10">
                  <c:v> 32:2</c:v>
                </c:pt>
                <c:pt idx="11">
                  <c:v> 32:1</c:v>
                </c:pt>
                <c:pt idx="12">
                  <c:v> 32:0</c:v>
                </c:pt>
                <c:pt idx="13">
                  <c:v> O-34:3</c:v>
                </c:pt>
                <c:pt idx="14">
                  <c:v> O-34:2</c:v>
                </c:pt>
                <c:pt idx="15">
                  <c:v> O-34:1</c:v>
                </c:pt>
                <c:pt idx="16">
                  <c:v> O-34:0</c:v>
                </c:pt>
                <c:pt idx="17">
                  <c:v> 34:3</c:v>
                </c:pt>
                <c:pt idx="18">
                  <c:v> 34:2</c:v>
                </c:pt>
                <c:pt idx="19">
                  <c:v> 34:1</c:v>
                </c:pt>
                <c:pt idx="20">
                  <c:v> 34:0</c:v>
                </c:pt>
                <c:pt idx="21">
                  <c:v> O-36:6</c:v>
                </c:pt>
                <c:pt idx="22">
                  <c:v> O-36:5</c:v>
                </c:pt>
                <c:pt idx="23">
                  <c:v> O-36:4</c:v>
                </c:pt>
                <c:pt idx="24">
                  <c:v> O-36:3</c:v>
                </c:pt>
                <c:pt idx="25">
                  <c:v> O-36:2</c:v>
                </c:pt>
                <c:pt idx="26">
                  <c:v> O-36:1</c:v>
                </c:pt>
                <c:pt idx="27">
                  <c:v> O-36:0</c:v>
                </c:pt>
                <c:pt idx="28">
                  <c:v> 36:6</c:v>
                </c:pt>
                <c:pt idx="29">
                  <c:v> 36:5</c:v>
                </c:pt>
                <c:pt idx="30">
                  <c:v> 36:4</c:v>
                </c:pt>
                <c:pt idx="31">
                  <c:v> 36:3</c:v>
                </c:pt>
                <c:pt idx="32">
                  <c:v> 36:2</c:v>
                </c:pt>
                <c:pt idx="33">
                  <c:v> 36:1</c:v>
                </c:pt>
                <c:pt idx="34">
                  <c:v> 36:0</c:v>
                </c:pt>
                <c:pt idx="35">
                  <c:v> O-38:6</c:v>
                </c:pt>
                <c:pt idx="36">
                  <c:v> O-38:5</c:v>
                </c:pt>
                <c:pt idx="37">
                  <c:v> O-38:4</c:v>
                </c:pt>
                <c:pt idx="38">
                  <c:v> O-38:3</c:v>
                </c:pt>
                <c:pt idx="39">
                  <c:v> O-38:2</c:v>
                </c:pt>
                <c:pt idx="40">
                  <c:v> O-38:1</c:v>
                </c:pt>
                <c:pt idx="41">
                  <c:v> 38:7</c:v>
                </c:pt>
                <c:pt idx="42">
                  <c:v> 38:6</c:v>
                </c:pt>
                <c:pt idx="43">
                  <c:v> 38:5</c:v>
                </c:pt>
                <c:pt idx="44">
                  <c:v> 38:4</c:v>
                </c:pt>
                <c:pt idx="45">
                  <c:v> 38:3</c:v>
                </c:pt>
                <c:pt idx="46">
                  <c:v> 38:2</c:v>
                </c:pt>
                <c:pt idx="47">
                  <c:v> 38:1</c:v>
                </c:pt>
                <c:pt idx="48">
                  <c:v> 38:0</c:v>
                </c:pt>
                <c:pt idx="49">
                  <c:v> O-40:1</c:v>
                </c:pt>
                <c:pt idx="50">
                  <c:v> 40:7</c:v>
                </c:pt>
                <c:pt idx="51">
                  <c:v> 40:6</c:v>
                </c:pt>
                <c:pt idx="52">
                  <c:v> 40:5</c:v>
                </c:pt>
                <c:pt idx="53">
                  <c:v> 40:4</c:v>
                </c:pt>
              </c:strCache>
            </c:strRef>
          </c:cat>
          <c:val>
            <c:numRef>
              <c:f>PC!$B$43:$BC$43</c:f>
              <c:numCache>
                <c:formatCode>0.00</c:formatCode>
                <c:ptCount val="54"/>
                <c:pt idx="0">
                  <c:v>3.8815030772917328E-2</c:v>
                </c:pt>
                <c:pt idx="1">
                  <c:v>0.14812149511145709</c:v>
                </c:pt>
                <c:pt idx="2">
                  <c:v>6.690089783468281E-2</c:v>
                </c:pt>
                <c:pt idx="3">
                  <c:v>7.6044921412420308E-2</c:v>
                </c:pt>
                <c:pt idx="4">
                  <c:v>8.7475842625128183E-2</c:v>
                </c:pt>
                <c:pt idx="5">
                  <c:v>0.13126583618321064</c:v>
                </c:pt>
                <c:pt idx="6">
                  <c:v>4.9621837312485387E-2</c:v>
                </c:pt>
                <c:pt idx="7">
                  <c:v>5.898281554072872E-2</c:v>
                </c:pt>
                <c:pt idx="8">
                  <c:v>0.16611812473744816</c:v>
                </c:pt>
                <c:pt idx="9">
                  <c:v>5.37706002139995E-2</c:v>
                </c:pt>
                <c:pt idx="10">
                  <c:v>0.18355741935411338</c:v>
                </c:pt>
                <c:pt idx="11">
                  <c:v>0.78183617487404189</c:v>
                </c:pt>
                <c:pt idx="12">
                  <c:v>2.0696275427701645</c:v>
                </c:pt>
                <c:pt idx="13">
                  <c:v>6.5729277284254747E-2</c:v>
                </c:pt>
                <c:pt idx="14">
                  <c:v>0.14846884495890597</c:v>
                </c:pt>
                <c:pt idx="15">
                  <c:v>0.22194808915185343</c:v>
                </c:pt>
                <c:pt idx="16">
                  <c:v>7.7871649312953761E-2</c:v>
                </c:pt>
                <c:pt idx="17">
                  <c:v>1.2152713211781399</c:v>
                </c:pt>
                <c:pt idx="18">
                  <c:v>17.602027970622402</c:v>
                </c:pt>
                <c:pt idx="19">
                  <c:v>8.3568195230227609</c:v>
                </c:pt>
                <c:pt idx="20">
                  <c:v>0.24512153881421478</c:v>
                </c:pt>
                <c:pt idx="21">
                  <c:v>2.4457215806292256E-2</c:v>
                </c:pt>
                <c:pt idx="22">
                  <c:v>4.3154615979335009E-2</c:v>
                </c:pt>
                <c:pt idx="23">
                  <c:v>0.13515923817717582</c:v>
                </c:pt>
                <c:pt idx="24">
                  <c:v>0.12860309404212872</c:v>
                </c:pt>
                <c:pt idx="25">
                  <c:v>0.34453657099249196</c:v>
                </c:pt>
                <c:pt idx="26">
                  <c:v>0.14868133829375726</c:v>
                </c:pt>
                <c:pt idx="27">
                  <c:v>2.3182677815905522E-2</c:v>
                </c:pt>
                <c:pt idx="28">
                  <c:v>2.3844582484741812E-2</c:v>
                </c:pt>
                <c:pt idx="29">
                  <c:v>0.87397186252801096</c:v>
                </c:pt>
                <c:pt idx="30">
                  <c:v>15.207612037241658</c:v>
                </c:pt>
                <c:pt idx="31">
                  <c:v>5.4899303674941731</c:v>
                </c:pt>
                <c:pt idx="32">
                  <c:v>9.951066453459763</c:v>
                </c:pt>
                <c:pt idx="33">
                  <c:v>1.1117095294394754</c:v>
                </c:pt>
                <c:pt idx="34">
                  <c:v>6.4991505926660337E-2</c:v>
                </c:pt>
                <c:pt idx="35">
                  <c:v>6.1761952228925443E-2</c:v>
                </c:pt>
                <c:pt idx="36">
                  <c:v>0.12349717987484837</c:v>
                </c:pt>
                <c:pt idx="37">
                  <c:v>0.33275413535305098</c:v>
                </c:pt>
                <c:pt idx="38">
                  <c:v>0.1121127086243871</c:v>
                </c:pt>
                <c:pt idx="39">
                  <c:v>0.13287016622256362</c:v>
                </c:pt>
                <c:pt idx="40">
                  <c:v>2.9860816501257232E-2</c:v>
                </c:pt>
                <c:pt idx="41">
                  <c:v>0.31828578803641061</c:v>
                </c:pt>
                <c:pt idx="42">
                  <c:v>11.046010164630644</c:v>
                </c:pt>
                <c:pt idx="43">
                  <c:v>4.4911903496226566</c:v>
                </c:pt>
                <c:pt idx="44">
                  <c:v>10.823446246399229</c:v>
                </c:pt>
                <c:pt idx="45">
                  <c:v>1.4275676342935006</c:v>
                </c:pt>
                <c:pt idx="46">
                  <c:v>0.20591975735156723</c:v>
                </c:pt>
                <c:pt idx="47">
                  <c:v>3.9746553173527537E-2</c:v>
                </c:pt>
                <c:pt idx="48">
                  <c:v>7.4886924234786989E-2</c:v>
                </c:pt>
                <c:pt idx="49">
                  <c:v>0.20184989051496899</c:v>
                </c:pt>
                <c:pt idx="50">
                  <c:v>1.7373830345101917</c:v>
                </c:pt>
                <c:pt idx="51">
                  <c:v>2.9355538171113684</c:v>
                </c:pt>
                <c:pt idx="52">
                  <c:v>0.37233222983449166</c:v>
                </c:pt>
                <c:pt idx="53">
                  <c:v>0.11667280871176937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0F-4C37-B836-CFCD99868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22176"/>
        <c:axId val="84340736"/>
      </c:barChart>
      <c:catAx>
        <c:axId val="8432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84340736"/>
        <c:crosses val="autoZero"/>
        <c:auto val="1"/>
        <c:lblAlgn val="ctr"/>
        <c:lblOffset val="100"/>
        <c:noMultiLvlLbl val="0"/>
      </c:catAx>
      <c:valAx>
        <c:axId val="8434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4322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PG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PG!$A$42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PG!$B$48:$AD$48</c:f>
                <c:numCache>
                  <c:formatCode>General</c:formatCode>
                  <c:ptCount val="29"/>
                  <c:pt idx="0">
                    <c:v>8.1497578710567467E-2</c:v>
                  </c:pt>
                  <c:pt idx="1">
                    <c:v>0.42482491938247108</c:v>
                  </c:pt>
                  <c:pt idx="2">
                    <c:v>0</c:v>
                  </c:pt>
                  <c:pt idx="3">
                    <c:v>8.7221058215375874E-2</c:v>
                  </c:pt>
                  <c:pt idx="4">
                    <c:v>9.9792454056527577E-2</c:v>
                  </c:pt>
                  <c:pt idx="5">
                    <c:v>1.0460300576262025</c:v>
                  </c:pt>
                  <c:pt idx="6">
                    <c:v>0.75447451275493993</c:v>
                  </c:pt>
                  <c:pt idx="7">
                    <c:v>9.1695045538670528E-2</c:v>
                  </c:pt>
                  <c:pt idx="8">
                    <c:v>0.24906571959860016</c:v>
                  </c:pt>
                  <c:pt idx="9">
                    <c:v>0.19420039241147022</c:v>
                  </c:pt>
                  <c:pt idx="10">
                    <c:v>0.31862551572266196</c:v>
                  </c:pt>
                  <c:pt idx="11">
                    <c:v>3.1112155847436038</c:v>
                  </c:pt>
                  <c:pt idx="12">
                    <c:v>8.2670180028177107</c:v>
                  </c:pt>
                  <c:pt idx="13">
                    <c:v>0.36180976550327026</c:v>
                  </c:pt>
                  <c:pt idx="14">
                    <c:v>8.8838044285585935E-2</c:v>
                  </c:pt>
                  <c:pt idx="15">
                    <c:v>0.27830451318987159</c:v>
                  </c:pt>
                  <c:pt idx="16">
                    <c:v>0.98545471555860698</c:v>
                  </c:pt>
                  <c:pt idx="17">
                    <c:v>0.96878038186547055</c:v>
                  </c:pt>
                  <c:pt idx="18">
                    <c:v>2.6451707057606173</c:v>
                  </c:pt>
                  <c:pt idx="19">
                    <c:v>0.55661787870212931</c:v>
                  </c:pt>
                  <c:pt idx="20">
                    <c:v>1.0788232014751866</c:v>
                  </c:pt>
                  <c:pt idx="21">
                    <c:v>0.59365165867688041</c:v>
                  </c:pt>
                  <c:pt idx="22">
                    <c:v>9.5108361450065715</c:v>
                  </c:pt>
                  <c:pt idx="23">
                    <c:v>0.68061939099951108</c:v>
                  </c:pt>
                  <c:pt idx="24">
                    <c:v>0.23147483478887865</c:v>
                  </c:pt>
                </c:numCache>
              </c:numRef>
            </c:plus>
            <c:minus>
              <c:numRef>
                <c:f>PG!$B$48:$AD$48</c:f>
                <c:numCache>
                  <c:formatCode>General</c:formatCode>
                  <c:ptCount val="29"/>
                  <c:pt idx="0">
                    <c:v>8.1497578710567467E-2</c:v>
                  </c:pt>
                  <c:pt idx="1">
                    <c:v>0.42482491938247108</c:v>
                  </c:pt>
                  <c:pt idx="2">
                    <c:v>0</c:v>
                  </c:pt>
                  <c:pt idx="3">
                    <c:v>8.7221058215375874E-2</c:v>
                  </c:pt>
                  <c:pt idx="4">
                    <c:v>9.9792454056527577E-2</c:v>
                  </c:pt>
                  <c:pt idx="5">
                    <c:v>1.0460300576262025</c:v>
                  </c:pt>
                  <c:pt idx="6">
                    <c:v>0.75447451275493993</c:v>
                  </c:pt>
                  <c:pt idx="7">
                    <c:v>9.1695045538670528E-2</c:v>
                  </c:pt>
                  <c:pt idx="8">
                    <c:v>0.24906571959860016</c:v>
                  </c:pt>
                  <c:pt idx="9">
                    <c:v>0.19420039241147022</c:v>
                  </c:pt>
                  <c:pt idx="10">
                    <c:v>0.31862551572266196</c:v>
                  </c:pt>
                  <c:pt idx="11">
                    <c:v>3.1112155847436038</c:v>
                  </c:pt>
                  <c:pt idx="12">
                    <c:v>8.2670180028177107</c:v>
                  </c:pt>
                  <c:pt idx="13">
                    <c:v>0.36180976550327026</c:v>
                  </c:pt>
                  <c:pt idx="14">
                    <c:v>8.8838044285585935E-2</c:v>
                  </c:pt>
                  <c:pt idx="15">
                    <c:v>0.27830451318987159</c:v>
                  </c:pt>
                  <c:pt idx="16">
                    <c:v>0.98545471555860698</c:v>
                  </c:pt>
                  <c:pt idx="17">
                    <c:v>0.96878038186547055</c:v>
                  </c:pt>
                  <c:pt idx="18">
                    <c:v>2.6451707057606173</c:v>
                  </c:pt>
                  <c:pt idx="19">
                    <c:v>0.55661787870212931</c:v>
                  </c:pt>
                  <c:pt idx="20">
                    <c:v>1.0788232014751866</c:v>
                  </c:pt>
                  <c:pt idx="21">
                    <c:v>0.59365165867688041</c:v>
                  </c:pt>
                  <c:pt idx="22">
                    <c:v>9.5108361450065715</c:v>
                  </c:pt>
                  <c:pt idx="23">
                    <c:v>0.68061939099951108</c:v>
                  </c:pt>
                  <c:pt idx="24">
                    <c:v>0.23147483478887865</c:v>
                  </c:pt>
                </c:numCache>
              </c:numRef>
            </c:minus>
          </c:errBars>
          <c:cat>
            <c:strRef>
              <c:f>PG!$B$41:$Z$41</c:f>
              <c:strCache>
                <c:ptCount val="25"/>
                <c:pt idx="0">
                  <c:v> 30:1</c:v>
                </c:pt>
                <c:pt idx="1">
                  <c:v> 30:0</c:v>
                </c:pt>
                <c:pt idx="2">
                  <c:v> O-32:1</c:v>
                </c:pt>
                <c:pt idx="3">
                  <c:v> O-32:0</c:v>
                </c:pt>
                <c:pt idx="4">
                  <c:v> 32:2</c:v>
                </c:pt>
                <c:pt idx="5">
                  <c:v> 32:1</c:v>
                </c:pt>
                <c:pt idx="6">
                  <c:v> 32:0</c:v>
                </c:pt>
                <c:pt idx="7">
                  <c:v> O-34:2</c:v>
                </c:pt>
                <c:pt idx="8">
                  <c:v> O-34:1</c:v>
                </c:pt>
                <c:pt idx="9">
                  <c:v> O-34:0</c:v>
                </c:pt>
                <c:pt idx="10">
                  <c:v> 34:3</c:v>
                </c:pt>
                <c:pt idx="11">
                  <c:v> 34:2</c:v>
                </c:pt>
                <c:pt idx="12">
                  <c:v> 34:1</c:v>
                </c:pt>
                <c:pt idx="13">
                  <c:v> 34:0</c:v>
                </c:pt>
                <c:pt idx="14">
                  <c:v> O-36:2</c:v>
                </c:pt>
                <c:pt idx="15">
                  <c:v> O-36:1</c:v>
                </c:pt>
                <c:pt idx="16">
                  <c:v> 36:4</c:v>
                </c:pt>
                <c:pt idx="17">
                  <c:v> 36:3</c:v>
                </c:pt>
                <c:pt idx="18">
                  <c:v> 36:2</c:v>
                </c:pt>
                <c:pt idx="19">
                  <c:v> 36:1</c:v>
                </c:pt>
                <c:pt idx="20">
                  <c:v> 38:6</c:v>
                </c:pt>
                <c:pt idx="21">
                  <c:v> 38:5</c:v>
                </c:pt>
                <c:pt idx="22">
                  <c:v> 38:4</c:v>
                </c:pt>
                <c:pt idx="23">
                  <c:v> 38:3</c:v>
                </c:pt>
                <c:pt idx="24">
                  <c:v> 38:2</c:v>
                </c:pt>
              </c:strCache>
            </c:strRef>
          </c:cat>
          <c:val>
            <c:numRef>
              <c:f>PG!$B$42:$Z$42</c:f>
              <c:numCache>
                <c:formatCode>0.00</c:formatCode>
                <c:ptCount val="25"/>
                <c:pt idx="0">
                  <c:v>4.3201612301557932E-2</c:v>
                </c:pt>
                <c:pt idx="1">
                  <c:v>0.254020522259158</c:v>
                </c:pt>
                <c:pt idx="2">
                  <c:v>0</c:v>
                </c:pt>
                <c:pt idx="3">
                  <c:v>5.8111279455362937E-2</c:v>
                </c:pt>
                <c:pt idx="4">
                  <c:v>5.2064065340795995E-2</c:v>
                </c:pt>
                <c:pt idx="5">
                  <c:v>2.9599075343494783</c:v>
                </c:pt>
                <c:pt idx="6">
                  <c:v>0.86223087827915235</c:v>
                </c:pt>
                <c:pt idx="7">
                  <c:v>4.846215581158942E-2</c:v>
                </c:pt>
                <c:pt idx="8">
                  <c:v>0.40284888812007497</c:v>
                </c:pt>
                <c:pt idx="9">
                  <c:v>0.22510720572119525</c:v>
                </c:pt>
                <c:pt idx="10">
                  <c:v>1.2521015384655845</c:v>
                </c:pt>
                <c:pt idx="11">
                  <c:v>17.008634764029534</c:v>
                </c:pt>
                <c:pt idx="12">
                  <c:v>39.559984316555777</c:v>
                </c:pt>
                <c:pt idx="13">
                  <c:v>0.35637492647088015</c:v>
                </c:pt>
                <c:pt idx="14">
                  <c:v>0.27270298923833003</c:v>
                </c:pt>
                <c:pt idx="15">
                  <c:v>0.27119612521108682</c:v>
                </c:pt>
                <c:pt idx="16">
                  <c:v>2.430794447405896</c:v>
                </c:pt>
                <c:pt idx="17">
                  <c:v>5.541638419004598</c:v>
                </c:pt>
                <c:pt idx="18">
                  <c:v>14.880634312595152</c:v>
                </c:pt>
                <c:pt idx="19">
                  <c:v>2.3026764386411789</c:v>
                </c:pt>
                <c:pt idx="20">
                  <c:v>1.3805325014454066</c:v>
                </c:pt>
                <c:pt idx="21">
                  <c:v>0.78332360975857418</c:v>
                </c:pt>
                <c:pt idx="22">
                  <c:v>7.8732237331038268</c:v>
                </c:pt>
                <c:pt idx="23">
                  <c:v>0.72447385143488296</c:v>
                </c:pt>
                <c:pt idx="24">
                  <c:v>0.4557538850009345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18-446A-8952-62D4B8F2D530}"/>
            </c:ext>
          </c:extLst>
        </c:ser>
        <c:ser>
          <c:idx val="1"/>
          <c:order val="1"/>
          <c:tx>
            <c:strRef>
              <c:f>PG!$A$43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PG!$B$49:$AD$49</c:f>
                <c:numCache>
                  <c:formatCode>General</c:formatCode>
                  <c:ptCount val="29"/>
                  <c:pt idx="0">
                    <c:v>0.13043788514931118</c:v>
                  </c:pt>
                  <c:pt idx="1">
                    <c:v>0.68925818787874393</c:v>
                  </c:pt>
                  <c:pt idx="2">
                    <c:v>0</c:v>
                  </c:pt>
                  <c:pt idx="3">
                    <c:v>0.40462149132017139</c:v>
                  </c:pt>
                  <c:pt idx="4">
                    <c:v>3.6728487517270231E-2</c:v>
                  </c:pt>
                  <c:pt idx="5">
                    <c:v>0.74178795206403125</c:v>
                  </c:pt>
                  <c:pt idx="6">
                    <c:v>0.72497902189686458</c:v>
                  </c:pt>
                  <c:pt idx="7">
                    <c:v>6.2250066744206418E-2</c:v>
                  </c:pt>
                  <c:pt idx="8">
                    <c:v>0.25812121279969219</c:v>
                  </c:pt>
                  <c:pt idx="9">
                    <c:v>0.36238711009154984</c:v>
                  </c:pt>
                  <c:pt idx="10">
                    <c:v>0.39333301937125881</c:v>
                  </c:pt>
                  <c:pt idx="11">
                    <c:v>3.1072486060692119</c:v>
                  </c:pt>
                  <c:pt idx="12">
                    <c:v>2.7666588954652975</c:v>
                  </c:pt>
                  <c:pt idx="13">
                    <c:v>0.5964861272967199</c:v>
                  </c:pt>
                  <c:pt idx="14">
                    <c:v>0.22716147088860539</c:v>
                  </c:pt>
                  <c:pt idx="15">
                    <c:v>0.43343461296312696</c:v>
                  </c:pt>
                  <c:pt idx="16">
                    <c:v>0.30438909915671541</c:v>
                  </c:pt>
                  <c:pt idx="17">
                    <c:v>0.81378277991417625</c:v>
                  </c:pt>
                  <c:pt idx="18">
                    <c:v>3.7374460558993903</c:v>
                  </c:pt>
                  <c:pt idx="19">
                    <c:v>0.83082796999224606</c:v>
                  </c:pt>
                  <c:pt idx="20">
                    <c:v>0.51754691274239273</c:v>
                  </c:pt>
                  <c:pt idx="21">
                    <c:v>0.34388697000256424</c:v>
                  </c:pt>
                  <c:pt idx="22">
                    <c:v>2.254055041871962</c:v>
                  </c:pt>
                  <c:pt idx="23">
                    <c:v>0.32879550814995434</c:v>
                  </c:pt>
                  <c:pt idx="24">
                    <c:v>0.40007733525023592</c:v>
                  </c:pt>
                </c:numCache>
              </c:numRef>
            </c:plus>
            <c:minus>
              <c:numRef>
                <c:f>PG!$B$49:$AD$49</c:f>
                <c:numCache>
                  <c:formatCode>General</c:formatCode>
                  <c:ptCount val="29"/>
                  <c:pt idx="0">
                    <c:v>0.13043788514931118</c:v>
                  </c:pt>
                  <c:pt idx="1">
                    <c:v>0.68925818787874393</c:v>
                  </c:pt>
                  <c:pt idx="2">
                    <c:v>0</c:v>
                  </c:pt>
                  <c:pt idx="3">
                    <c:v>0.40462149132017139</c:v>
                  </c:pt>
                  <c:pt idx="4">
                    <c:v>3.6728487517270231E-2</c:v>
                  </c:pt>
                  <c:pt idx="5">
                    <c:v>0.74178795206403125</c:v>
                  </c:pt>
                  <c:pt idx="6">
                    <c:v>0.72497902189686458</c:v>
                  </c:pt>
                  <c:pt idx="7">
                    <c:v>6.2250066744206418E-2</c:v>
                  </c:pt>
                  <c:pt idx="8">
                    <c:v>0.25812121279969219</c:v>
                  </c:pt>
                  <c:pt idx="9">
                    <c:v>0.36238711009154984</c:v>
                  </c:pt>
                  <c:pt idx="10">
                    <c:v>0.39333301937125881</c:v>
                  </c:pt>
                  <c:pt idx="11">
                    <c:v>3.1072486060692119</c:v>
                  </c:pt>
                  <c:pt idx="12">
                    <c:v>2.7666588954652975</c:v>
                  </c:pt>
                  <c:pt idx="13">
                    <c:v>0.5964861272967199</c:v>
                  </c:pt>
                  <c:pt idx="14">
                    <c:v>0.22716147088860539</c:v>
                  </c:pt>
                  <c:pt idx="15">
                    <c:v>0.43343461296312696</c:v>
                  </c:pt>
                  <c:pt idx="16">
                    <c:v>0.30438909915671541</c:v>
                  </c:pt>
                  <c:pt idx="17">
                    <c:v>0.81378277991417625</c:v>
                  </c:pt>
                  <c:pt idx="18">
                    <c:v>3.7374460558993903</c:v>
                  </c:pt>
                  <c:pt idx="19">
                    <c:v>0.83082796999224606</c:v>
                  </c:pt>
                  <c:pt idx="20">
                    <c:v>0.51754691274239273</c:v>
                  </c:pt>
                  <c:pt idx="21">
                    <c:v>0.34388697000256424</c:v>
                  </c:pt>
                  <c:pt idx="22">
                    <c:v>2.254055041871962</c:v>
                  </c:pt>
                  <c:pt idx="23">
                    <c:v>0.32879550814995434</c:v>
                  </c:pt>
                  <c:pt idx="24">
                    <c:v>0.40007733525023592</c:v>
                  </c:pt>
                </c:numCache>
              </c:numRef>
            </c:minus>
          </c:errBars>
          <c:cat>
            <c:strRef>
              <c:f>PG!$B$41:$Z$41</c:f>
              <c:strCache>
                <c:ptCount val="25"/>
                <c:pt idx="0">
                  <c:v> 30:1</c:v>
                </c:pt>
                <c:pt idx="1">
                  <c:v> 30:0</c:v>
                </c:pt>
                <c:pt idx="2">
                  <c:v> O-32:1</c:v>
                </c:pt>
                <c:pt idx="3">
                  <c:v> O-32:0</c:v>
                </c:pt>
                <c:pt idx="4">
                  <c:v> 32:2</c:v>
                </c:pt>
                <c:pt idx="5">
                  <c:v> 32:1</c:v>
                </c:pt>
                <c:pt idx="6">
                  <c:v> 32:0</c:v>
                </c:pt>
                <c:pt idx="7">
                  <c:v> O-34:2</c:v>
                </c:pt>
                <c:pt idx="8">
                  <c:v> O-34:1</c:v>
                </c:pt>
                <c:pt idx="9">
                  <c:v> O-34:0</c:v>
                </c:pt>
                <c:pt idx="10">
                  <c:v> 34:3</c:v>
                </c:pt>
                <c:pt idx="11">
                  <c:v> 34:2</c:v>
                </c:pt>
                <c:pt idx="12">
                  <c:v> 34:1</c:v>
                </c:pt>
                <c:pt idx="13">
                  <c:v> 34:0</c:v>
                </c:pt>
                <c:pt idx="14">
                  <c:v> O-36:2</c:v>
                </c:pt>
                <c:pt idx="15">
                  <c:v> O-36:1</c:v>
                </c:pt>
                <c:pt idx="16">
                  <c:v> 36:4</c:v>
                </c:pt>
                <c:pt idx="17">
                  <c:v> 36:3</c:v>
                </c:pt>
                <c:pt idx="18">
                  <c:v> 36:2</c:v>
                </c:pt>
                <c:pt idx="19">
                  <c:v> 36:1</c:v>
                </c:pt>
                <c:pt idx="20">
                  <c:v> 38:6</c:v>
                </c:pt>
                <c:pt idx="21">
                  <c:v> 38:5</c:v>
                </c:pt>
                <c:pt idx="22">
                  <c:v> 38:4</c:v>
                </c:pt>
                <c:pt idx="23">
                  <c:v> 38:3</c:v>
                </c:pt>
                <c:pt idx="24">
                  <c:v> 38:2</c:v>
                </c:pt>
              </c:strCache>
            </c:strRef>
          </c:cat>
          <c:val>
            <c:numRef>
              <c:f>PG!$B$43:$Z$43</c:f>
              <c:numCache>
                <c:formatCode>0.00</c:formatCode>
                <c:ptCount val="25"/>
                <c:pt idx="0">
                  <c:v>0.11902182855442921</c:v>
                </c:pt>
                <c:pt idx="1">
                  <c:v>0.27188884773271799</c:v>
                </c:pt>
                <c:pt idx="2">
                  <c:v>0</c:v>
                </c:pt>
                <c:pt idx="3">
                  <c:v>0.20770632729163202</c:v>
                </c:pt>
                <c:pt idx="4">
                  <c:v>1.2985481293093621E-2</c:v>
                </c:pt>
                <c:pt idx="5">
                  <c:v>1.669532166395691</c:v>
                </c:pt>
                <c:pt idx="6">
                  <c:v>0.82422515043956279</c:v>
                </c:pt>
                <c:pt idx="7">
                  <c:v>2.2008722162071774E-2</c:v>
                </c:pt>
                <c:pt idx="8">
                  <c:v>0.43522919995666826</c:v>
                </c:pt>
                <c:pt idx="9">
                  <c:v>0.38870406856822853</c:v>
                </c:pt>
                <c:pt idx="10">
                  <c:v>1.3565826874417075</c:v>
                </c:pt>
                <c:pt idx="11">
                  <c:v>19.475974257814315</c:v>
                </c:pt>
                <c:pt idx="12">
                  <c:v>37.938156312342009</c:v>
                </c:pt>
                <c:pt idx="13">
                  <c:v>0.9058633042973846</c:v>
                </c:pt>
                <c:pt idx="14">
                  <c:v>0.46520090646134082</c:v>
                </c:pt>
                <c:pt idx="15">
                  <c:v>0.65309055232784907</c:v>
                </c:pt>
                <c:pt idx="16">
                  <c:v>2.6468539666443354</c:v>
                </c:pt>
                <c:pt idx="17">
                  <c:v>5.4799855709439997</c:v>
                </c:pt>
                <c:pt idx="18">
                  <c:v>17.72840858682677</c:v>
                </c:pt>
                <c:pt idx="19">
                  <c:v>1.5002251614209146</c:v>
                </c:pt>
                <c:pt idx="20">
                  <c:v>1.5895740172996893</c:v>
                </c:pt>
                <c:pt idx="21">
                  <c:v>0.95138750729759147</c:v>
                </c:pt>
                <c:pt idx="22">
                  <c:v>4.1851992598887291</c:v>
                </c:pt>
                <c:pt idx="23">
                  <c:v>0.62732411516710795</c:v>
                </c:pt>
                <c:pt idx="24">
                  <c:v>0.54487200143215087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18-446A-8952-62D4B8F2D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16448"/>
        <c:axId val="149818368"/>
      </c:barChart>
      <c:catAx>
        <c:axId val="14981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PG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9818368"/>
        <c:crosses val="autoZero"/>
        <c:auto val="1"/>
        <c:lblAlgn val="ctr"/>
        <c:lblOffset val="100"/>
        <c:noMultiLvlLbl val="0"/>
      </c:catAx>
      <c:valAx>
        <c:axId val="14981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981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PA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PA!$B$48:$S$48</c:f>
                <c:numCache>
                  <c:formatCode>General</c:formatCode>
                  <c:ptCount val="18"/>
                  <c:pt idx="0">
                    <c:v>0.57304106617902895</c:v>
                  </c:pt>
                  <c:pt idx="1">
                    <c:v>2.3819255084012059</c:v>
                  </c:pt>
                  <c:pt idx="2">
                    <c:v>1.1148852479028504</c:v>
                  </c:pt>
                  <c:pt idx="3">
                    <c:v>0.22585154192764931</c:v>
                  </c:pt>
                  <c:pt idx="4">
                    <c:v>0.85106984782356299</c:v>
                  </c:pt>
                  <c:pt idx="5">
                    <c:v>0.66249077489196084</c:v>
                  </c:pt>
                  <c:pt idx="6">
                    <c:v>3.0720119431556299</c:v>
                  </c:pt>
                  <c:pt idx="7">
                    <c:v>6.1138856004186035</c:v>
                  </c:pt>
                  <c:pt idx="8">
                    <c:v>1.4915757485506036</c:v>
                  </c:pt>
                  <c:pt idx="9">
                    <c:v>2.2947849037913346</c:v>
                  </c:pt>
                  <c:pt idx="10">
                    <c:v>3.1439708593945452</c:v>
                  </c:pt>
                  <c:pt idx="11">
                    <c:v>1.9399332520341377</c:v>
                  </c:pt>
                  <c:pt idx="12">
                    <c:v>1.4552092234026097</c:v>
                  </c:pt>
                  <c:pt idx="13">
                    <c:v>2.1582078809321703</c:v>
                  </c:pt>
                  <c:pt idx="14">
                    <c:v>2.7971006374397533</c:v>
                  </c:pt>
                  <c:pt idx="15">
                    <c:v>1.2694052054473914</c:v>
                  </c:pt>
                  <c:pt idx="16">
                    <c:v>4.4003213612768963</c:v>
                  </c:pt>
                  <c:pt idx="17">
                    <c:v>0</c:v>
                  </c:pt>
                </c:numCache>
              </c:numRef>
            </c:plus>
            <c:minus>
              <c:numRef>
                <c:f>PA!$B$48:$S$48</c:f>
                <c:numCache>
                  <c:formatCode>General</c:formatCode>
                  <c:ptCount val="18"/>
                  <c:pt idx="0">
                    <c:v>0.57304106617902895</c:v>
                  </c:pt>
                  <c:pt idx="1">
                    <c:v>2.3819255084012059</c:v>
                  </c:pt>
                  <c:pt idx="2">
                    <c:v>1.1148852479028504</c:v>
                  </c:pt>
                  <c:pt idx="3">
                    <c:v>0.22585154192764931</c:v>
                  </c:pt>
                  <c:pt idx="4">
                    <c:v>0.85106984782356299</c:v>
                  </c:pt>
                  <c:pt idx="5">
                    <c:v>0.66249077489196084</c:v>
                  </c:pt>
                  <c:pt idx="6">
                    <c:v>3.0720119431556299</c:v>
                  </c:pt>
                  <c:pt idx="7">
                    <c:v>6.1138856004186035</c:v>
                  </c:pt>
                  <c:pt idx="8">
                    <c:v>1.4915757485506036</c:v>
                  </c:pt>
                  <c:pt idx="9">
                    <c:v>2.2947849037913346</c:v>
                  </c:pt>
                  <c:pt idx="10">
                    <c:v>3.1439708593945452</c:v>
                  </c:pt>
                  <c:pt idx="11">
                    <c:v>1.9399332520341377</c:v>
                  </c:pt>
                  <c:pt idx="12">
                    <c:v>1.4552092234026097</c:v>
                  </c:pt>
                  <c:pt idx="13">
                    <c:v>2.1582078809321703</c:v>
                  </c:pt>
                  <c:pt idx="14">
                    <c:v>2.7971006374397533</c:v>
                  </c:pt>
                  <c:pt idx="15">
                    <c:v>1.2694052054473914</c:v>
                  </c:pt>
                  <c:pt idx="16">
                    <c:v>4.4003213612768963</c:v>
                  </c:pt>
                  <c:pt idx="17">
                    <c:v>0</c:v>
                  </c:pt>
                </c:numCache>
              </c:numRef>
            </c:minus>
          </c:errBars>
          <c:cat>
            <c:strRef>
              <c:f>PA!$B$41:$S$41</c:f>
              <c:strCache>
                <c:ptCount val="18"/>
                <c:pt idx="0">
                  <c:v> 32:2</c:v>
                </c:pt>
                <c:pt idx="1">
                  <c:v> 32:1</c:v>
                </c:pt>
                <c:pt idx="2">
                  <c:v> 32:0</c:v>
                </c:pt>
                <c:pt idx="3">
                  <c:v> O-34:2</c:v>
                </c:pt>
                <c:pt idx="4">
                  <c:v> O-34:1</c:v>
                </c:pt>
                <c:pt idx="5">
                  <c:v> 34:3</c:v>
                </c:pt>
                <c:pt idx="6">
                  <c:v> 34:2</c:v>
                </c:pt>
                <c:pt idx="7">
                  <c:v> 34:1</c:v>
                </c:pt>
                <c:pt idx="8">
                  <c:v> O-36:2</c:v>
                </c:pt>
                <c:pt idx="9">
                  <c:v> O-36:1</c:v>
                </c:pt>
                <c:pt idx="10">
                  <c:v> 36:4</c:v>
                </c:pt>
                <c:pt idx="11">
                  <c:v> 36:3</c:v>
                </c:pt>
                <c:pt idx="12">
                  <c:v> 36:2</c:v>
                </c:pt>
                <c:pt idx="13">
                  <c:v> 36:1</c:v>
                </c:pt>
                <c:pt idx="14">
                  <c:v> 38:6</c:v>
                </c:pt>
                <c:pt idx="15">
                  <c:v> 38:5</c:v>
                </c:pt>
                <c:pt idx="16">
                  <c:v> 38:4</c:v>
                </c:pt>
                <c:pt idx="17">
                  <c:v> 38:3</c:v>
                </c:pt>
              </c:strCache>
            </c:strRef>
          </c:cat>
          <c:val>
            <c:numRef>
              <c:f>PA!$B$42:$S$42</c:f>
              <c:numCache>
                <c:formatCode>0.00</c:formatCode>
                <c:ptCount val="18"/>
                <c:pt idx="0">
                  <c:v>0.3074914676305156</c:v>
                </c:pt>
                <c:pt idx="1">
                  <c:v>3.1479396452814963</c:v>
                </c:pt>
                <c:pt idx="2">
                  <c:v>1.6661186250705806</c:v>
                </c:pt>
                <c:pt idx="3">
                  <c:v>0.12022489037707358</c:v>
                </c:pt>
                <c:pt idx="4">
                  <c:v>0.30089863032972225</c:v>
                </c:pt>
                <c:pt idx="5">
                  <c:v>0.41990428859892137</c:v>
                </c:pt>
                <c:pt idx="6">
                  <c:v>11.947799989573188</c:v>
                </c:pt>
                <c:pt idx="7">
                  <c:v>15.97893175814059</c:v>
                </c:pt>
                <c:pt idx="8">
                  <c:v>0.98267646245334106</c:v>
                </c:pt>
                <c:pt idx="9">
                  <c:v>1.2454618986079891</c:v>
                </c:pt>
                <c:pt idx="10">
                  <c:v>6.3933855652265521</c:v>
                </c:pt>
                <c:pt idx="11">
                  <c:v>3.1694178413460432</c:v>
                </c:pt>
                <c:pt idx="12">
                  <c:v>7.6956854610509708</c:v>
                </c:pt>
                <c:pt idx="13">
                  <c:v>5.0150661226483253</c:v>
                </c:pt>
                <c:pt idx="14">
                  <c:v>5.5384155164242515</c:v>
                </c:pt>
                <c:pt idx="15">
                  <c:v>2.9841581789724247</c:v>
                </c:pt>
                <c:pt idx="16">
                  <c:v>33.086423658268018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2-4865-98E7-EDA8B265A711}"/>
            </c:ext>
          </c:extLst>
        </c:ser>
        <c:ser>
          <c:idx val="1"/>
          <c:order val="1"/>
          <c:tx>
            <c:strRef>
              <c:f>PA!$A$43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PA!$B$49:$S$49</c:f>
                <c:numCache>
                  <c:formatCode>General</c:formatCode>
                  <c:ptCount val="18"/>
                  <c:pt idx="0">
                    <c:v>1.1778495511361156</c:v>
                  </c:pt>
                  <c:pt idx="1">
                    <c:v>1.1088479278488084</c:v>
                  </c:pt>
                  <c:pt idx="2">
                    <c:v>1.2776993571219817</c:v>
                  </c:pt>
                  <c:pt idx="3">
                    <c:v>2.2113701755043205E-4</c:v>
                  </c:pt>
                  <c:pt idx="4">
                    <c:v>1.3075016952283407</c:v>
                  </c:pt>
                  <c:pt idx="5">
                    <c:v>1.127877454996449</c:v>
                  </c:pt>
                  <c:pt idx="6">
                    <c:v>2.8991739630362043</c:v>
                  </c:pt>
                  <c:pt idx="7">
                    <c:v>4.0600585010785704</c:v>
                  </c:pt>
                  <c:pt idx="8">
                    <c:v>0.91218077724446467</c:v>
                  </c:pt>
                  <c:pt idx="9">
                    <c:v>0.93917515158045761</c:v>
                  </c:pt>
                  <c:pt idx="10">
                    <c:v>2.1309499739833409</c:v>
                  </c:pt>
                  <c:pt idx="11">
                    <c:v>1.9766384668115033</c:v>
                  </c:pt>
                  <c:pt idx="12">
                    <c:v>1.9646804064983989</c:v>
                  </c:pt>
                  <c:pt idx="13">
                    <c:v>1.8708887898105491</c:v>
                  </c:pt>
                  <c:pt idx="14">
                    <c:v>1.42231023100161</c:v>
                  </c:pt>
                  <c:pt idx="15">
                    <c:v>1.8108358940047786</c:v>
                  </c:pt>
                  <c:pt idx="16">
                    <c:v>9.4534314838760487</c:v>
                  </c:pt>
                  <c:pt idx="17">
                    <c:v>1.0697066537093785</c:v>
                  </c:pt>
                </c:numCache>
              </c:numRef>
            </c:plus>
            <c:minus>
              <c:numRef>
                <c:f>PA!$B$49:$S$49</c:f>
                <c:numCache>
                  <c:formatCode>General</c:formatCode>
                  <c:ptCount val="18"/>
                  <c:pt idx="0">
                    <c:v>1.1778495511361156</c:v>
                  </c:pt>
                  <c:pt idx="1">
                    <c:v>1.1088479278488084</c:v>
                  </c:pt>
                  <c:pt idx="2">
                    <c:v>1.2776993571219817</c:v>
                  </c:pt>
                  <c:pt idx="3">
                    <c:v>2.2113701755043205E-4</c:v>
                  </c:pt>
                  <c:pt idx="4">
                    <c:v>1.3075016952283407</c:v>
                  </c:pt>
                  <c:pt idx="5">
                    <c:v>1.127877454996449</c:v>
                  </c:pt>
                  <c:pt idx="6">
                    <c:v>2.8991739630362043</c:v>
                  </c:pt>
                  <c:pt idx="7">
                    <c:v>4.0600585010785704</c:v>
                  </c:pt>
                  <c:pt idx="8">
                    <c:v>0.91218077724446467</c:v>
                  </c:pt>
                  <c:pt idx="9">
                    <c:v>0.93917515158045761</c:v>
                  </c:pt>
                  <c:pt idx="10">
                    <c:v>2.1309499739833409</c:v>
                  </c:pt>
                  <c:pt idx="11">
                    <c:v>1.9766384668115033</c:v>
                  </c:pt>
                  <c:pt idx="12">
                    <c:v>1.9646804064983989</c:v>
                  </c:pt>
                  <c:pt idx="13">
                    <c:v>1.8708887898105491</c:v>
                  </c:pt>
                  <c:pt idx="14">
                    <c:v>1.42231023100161</c:v>
                  </c:pt>
                  <c:pt idx="15">
                    <c:v>1.8108358940047786</c:v>
                  </c:pt>
                  <c:pt idx="16">
                    <c:v>9.4534314838760487</c:v>
                  </c:pt>
                  <c:pt idx="17">
                    <c:v>1.0697066537093785</c:v>
                  </c:pt>
                </c:numCache>
              </c:numRef>
            </c:minus>
          </c:errBars>
          <c:cat>
            <c:strRef>
              <c:f>PA!$B$41:$S$41</c:f>
              <c:strCache>
                <c:ptCount val="18"/>
                <c:pt idx="0">
                  <c:v> 32:2</c:v>
                </c:pt>
                <c:pt idx="1">
                  <c:v> 32:1</c:v>
                </c:pt>
                <c:pt idx="2">
                  <c:v> 32:0</c:v>
                </c:pt>
                <c:pt idx="3">
                  <c:v> O-34:2</c:v>
                </c:pt>
                <c:pt idx="4">
                  <c:v> O-34:1</c:v>
                </c:pt>
                <c:pt idx="5">
                  <c:v> 34:3</c:v>
                </c:pt>
                <c:pt idx="6">
                  <c:v> 34:2</c:v>
                </c:pt>
                <c:pt idx="7">
                  <c:v> 34:1</c:v>
                </c:pt>
                <c:pt idx="8">
                  <c:v> O-36:2</c:v>
                </c:pt>
                <c:pt idx="9">
                  <c:v> O-36:1</c:v>
                </c:pt>
                <c:pt idx="10">
                  <c:v> 36:4</c:v>
                </c:pt>
                <c:pt idx="11">
                  <c:v> 36:3</c:v>
                </c:pt>
                <c:pt idx="12">
                  <c:v> 36:2</c:v>
                </c:pt>
                <c:pt idx="13">
                  <c:v> 36:1</c:v>
                </c:pt>
                <c:pt idx="14">
                  <c:v> 38:6</c:v>
                </c:pt>
                <c:pt idx="15">
                  <c:v> 38:5</c:v>
                </c:pt>
                <c:pt idx="16">
                  <c:v> 38:4</c:v>
                </c:pt>
                <c:pt idx="17">
                  <c:v> 38:3</c:v>
                </c:pt>
              </c:strCache>
            </c:strRef>
          </c:cat>
          <c:val>
            <c:numRef>
              <c:f>PA!$B$43:$S$43</c:f>
              <c:numCache>
                <c:formatCode>0.00</c:formatCode>
                <c:ptCount val="18"/>
                <c:pt idx="0">
                  <c:v>0.48949862000335159</c:v>
                </c:pt>
                <c:pt idx="1">
                  <c:v>2.5403559234799795</c:v>
                </c:pt>
                <c:pt idx="2">
                  <c:v>1.3354631673558555</c:v>
                </c:pt>
                <c:pt idx="3">
                  <c:v>7.8183742340639541E-5</c:v>
                </c:pt>
                <c:pt idx="4">
                  <c:v>0.8335299487687442</c:v>
                </c:pt>
                <c:pt idx="5">
                  <c:v>0.6034105863108945</c:v>
                </c:pt>
                <c:pt idx="6">
                  <c:v>10.635657375171416</c:v>
                </c:pt>
                <c:pt idx="7">
                  <c:v>13.627655939463505</c:v>
                </c:pt>
                <c:pt idx="8">
                  <c:v>0.77492069496324301</c:v>
                </c:pt>
                <c:pt idx="9">
                  <c:v>0.71377215172403863</c:v>
                </c:pt>
                <c:pt idx="10">
                  <c:v>6.2827604764439737</c:v>
                </c:pt>
                <c:pt idx="11">
                  <c:v>2.0823006336242433</c:v>
                </c:pt>
                <c:pt idx="12">
                  <c:v>8.0137720059419539</c:v>
                </c:pt>
                <c:pt idx="13">
                  <c:v>3.9650130244653696</c:v>
                </c:pt>
                <c:pt idx="14">
                  <c:v>6.9045088949653337</c:v>
                </c:pt>
                <c:pt idx="15">
                  <c:v>3.1394601305673362</c:v>
                </c:pt>
                <c:pt idx="16">
                  <c:v>37.519493631110912</c:v>
                </c:pt>
                <c:pt idx="17">
                  <c:v>0.53834861189750738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A2-4865-98E7-EDA8B265A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995904"/>
        <c:axId val="149997824"/>
      </c:barChart>
      <c:catAx>
        <c:axId val="14999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9997824"/>
        <c:crosses val="autoZero"/>
        <c:auto val="1"/>
        <c:lblAlgn val="ctr"/>
        <c:lblOffset val="100"/>
        <c:noMultiLvlLbl val="0"/>
      </c:catAx>
      <c:valAx>
        <c:axId val="14999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9995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Cer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Cer!$A$42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Cer!$B$48:$I$48</c:f>
                <c:numCache>
                  <c:formatCode>General</c:formatCode>
                  <c:ptCount val="8"/>
                  <c:pt idx="0">
                    <c:v>1.2533342762620967</c:v>
                  </c:pt>
                  <c:pt idx="1">
                    <c:v>1.0272302552340153</c:v>
                  </c:pt>
                  <c:pt idx="2">
                    <c:v>0.64997926355146873</c:v>
                  </c:pt>
                  <c:pt idx="3">
                    <c:v>0.5267312140412711</c:v>
                  </c:pt>
                  <c:pt idx="4">
                    <c:v>1.1406343123375025</c:v>
                  </c:pt>
                  <c:pt idx="5">
                    <c:v>0.86959562762877729</c:v>
                  </c:pt>
                  <c:pt idx="6">
                    <c:v>1.9309395862645196</c:v>
                  </c:pt>
                  <c:pt idx="7">
                    <c:v>0.74690091594377761</c:v>
                  </c:pt>
                </c:numCache>
              </c:numRef>
            </c:plus>
            <c:minus>
              <c:numRef>
                <c:f>Cer!$B$48:$I$48</c:f>
                <c:numCache>
                  <c:formatCode>General</c:formatCode>
                  <c:ptCount val="8"/>
                  <c:pt idx="0">
                    <c:v>1.2533342762620967</c:v>
                  </c:pt>
                  <c:pt idx="1">
                    <c:v>1.0272302552340153</c:v>
                  </c:pt>
                  <c:pt idx="2">
                    <c:v>0.64997926355146873</c:v>
                  </c:pt>
                  <c:pt idx="3">
                    <c:v>0.5267312140412711</c:v>
                  </c:pt>
                  <c:pt idx="4">
                    <c:v>1.1406343123375025</c:v>
                  </c:pt>
                  <c:pt idx="5">
                    <c:v>0.86959562762877729</c:v>
                  </c:pt>
                  <c:pt idx="6">
                    <c:v>1.9309395862645196</c:v>
                  </c:pt>
                  <c:pt idx="7">
                    <c:v>0.74690091594377761</c:v>
                  </c:pt>
                </c:numCache>
              </c:numRef>
            </c:minus>
          </c:errBars>
          <c:cat>
            <c:strRef>
              <c:f>Cer!$B$41:$I$41</c:f>
              <c:strCache>
                <c:ptCount val="8"/>
                <c:pt idx="0">
                  <c:v> 34:1;2</c:v>
                </c:pt>
                <c:pt idx="1">
                  <c:v> 36:1;2</c:v>
                </c:pt>
                <c:pt idx="2">
                  <c:v> 38:1;2</c:v>
                </c:pt>
                <c:pt idx="3">
                  <c:v> 40:2;2</c:v>
                </c:pt>
                <c:pt idx="4">
                  <c:v> 40:1;2</c:v>
                </c:pt>
                <c:pt idx="5">
                  <c:v> 40:2;3</c:v>
                </c:pt>
                <c:pt idx="6">
                  <c:v> 42:2;2</c:v>
                </c:pt>
                <c:pt idx="7">
                  <c:v> 42:1;2</c:v>
                </c:pt>
              </c:strCache>
            </c:strRef>
          </c:cat>
          <c:val>
            <c:numRef>
              <c:f>Cer!$B$42:$I$42</c:f>
              <c:numCache>
                <c:formatCode>0.00</c:formatCode>
                <c:ptCount val="8"/>
                <c:pt idx="0">
                  <c:v>15.610866297082978</c:v>
                </c:pt>
                <c:pt idx="1">
                  <c:v>3.1744723802575399</c:v>
                </c:pt>
                <c:pt idx="2">
                  <c:v>2.3089322676533306</c:v>
                </c:pt>
                <c:pt idx="3">
                  <c:v>1.0921081970251338</c:v>
                </c:pt>
                <c:pt idx="4">
                  <c:v>12.955601898170608</c:v>
                </c:pt>
                <c:pt idx="5">
                  <c:v>14.657471894325832</c:v>
                </c:pt>
                <c:pt idx="6">
                  <c:v>29.496676123829982</c:v>
                </c:pt>
                <c:pt idx="7">
                  <c:v>20.7038709416546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FF-4D75-9DB6-732E300AD7E9}"/>
            </c:ext>
          </c:extLst>
        </c:ser>
        <c:ser>
          <c:idx val="1"/>
          <c:order val="1"/>
          <c:tx>
            <c:strRef>
              <c:f>Cer!$A$43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Cer!$B$49:$I$49</c:f>
                <c:numCache>
                  <c:formatCode>General</c:formatCode>
                  <c:ptCount val="8"/>
                  <c:pt idx="0">
                    <c:v>1.7395249079015471</c:v>
                  </c:pt>
                  <c:pt idx="1">
                    <c:v>1.1528703172940387</c:v>
                  </c:pt>
                  <c:pt idx="2">
                    <c:v>0.48620074954195808</c:v>
                  </c:pt>
                  <c:pt idx="3">
                    <c:v>0.6530862172915799</c:v>
                  </c:pt>
                  <c:pt idx="4">
                    <c:v>0.88914934051907257</c:v>
                  </c:pt>
                  <c:pt idx="5">
                    <c:v>0.56801740203818218</c:v>
                  </c:pt>
                  <c:pt idx="6">
                    <c:v>1.7308378117415135</c:v>
                  </c:pt>
                  <c:pt idx="7">
                    <c:v>1.447060642192306</c:v>
                  </c:pt>
                </c:numCache>
              </c:numRef>
            </c:plus>
            <c:minus>
              <c:numRef>
                <c:f>Cer!$B$49:$I$49</c:f>
                <c:numCache>
                  <c:formatCode>General</c:formatCode>
                  <c:ptCount val="8"/>
                  <c:pt idx="0">
                    <c:v>1.7395249079015471</c:v>
                  </c:pt>
                  <c:pt idx="1">
                    <c:v>1.1528703172940387</c:v>
                  </c:pt>
                  <c:pt idx="2">
                    <c:v>0.48620074954195808</c:v>
                  </c:pt>
                  <c:pt idx="3">
                    <c:v>0.6530862172915799</c:v>
                  </c:pt>
                  <c:pt idx="4">
                    <c:v>0.88914934051907257</c:v>
                  </c:pt>
                  <c:pt idx="5">
                    <c:v>0.56801740203818218</c:v>
                  </c:pt>
                  <c:pt idx="6">
                    <c:v>1.7308378117415135</c:v>
                  </c:pt>
                  <c:pt idx="7">
                    <c:v>1.447060642192306</c:v>
                  </c:pt>
                </c:numCache>
              </c:numRef>
            </c:minus>
          </c:errBars>
          <c:cat>
            <c:strRef>
              <c:f>Cer!$B$41:$I$41</c:f>
              <c:strCache>
                <c:ptCount val="8"/>
                <c:pt idx="0">
                  <c:v> 34:1;2</c:v>
                </c:pt>
                <c:pt idx="1">
                  <c:v> 36:1;2</c:v>
                </c:pt>
                <c:pt idx="2">
                  <c:v> 38:1;2</c:v>
                </c:pt>
                <c:pt idx="3">
                  <c:v> 40:2;2</c:v>
                </c:pt>
                <c:pt idx="4">
                  <c:v> 40:1;2</c:v>
                </c:pt>
                <c:pt idx="5">
                  <c:v> 40:2;3</c:v>
                </c:pt>
                <c:pt idx="6">
                  <c:v> 42:2;2</c:v>
                </c:pt>
                <c:pt idx="7">
                  <c:v> 42:1;2</c:v>
                </c:pt>
              </c:strCache>
            </c:strRef>
          </c:cat>
          <c:val>
            <c:numRef>
              <c:f>Cer!$B$43:$I$43</c:f>
              <c:numCache>
                <c:formatCode>0.00</c:formatCode>
                <c:ptCount val="8"/>
                <c:pt idx="0">
                  <c:v>16.04240801289227</c:v>
                </c:pt>
                <c:pt idx="1">
                  <c:v>2.7345007971411746</c:v>
                </c:pt>
                <c:pt idx="2">
                  <c:v>2.1217975723564466</c:v>
                </c:pt>
                <c:pt idx="3">
                  <c:v>0.982731110153092</c:v>
                </c:pt>
                <c:pt idx="4">
                  <c:v>12.597638379228259</c:v>
                </c:pt>
                <c:pt idx="5">
                  <c:v>13.249748902312511</c:v>
                </c:pt>
                <c:pt idx="6">
                  <c:v>31.171596089832072</c:v>
                </c:pt>
                <c:pt idx="7">
                  <c:v>21.099579136084184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FF-4D75-9DB6-732E300AD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598848"/>
        <c:axId val="155600768"/>
      </c:barChart>
      <c:catAx>
        <c:axId val="15559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Cer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55600768"/>
        <c:crosses val="autoZero"/>
        <c:auto val="1"/>
        <c:lblAlgn val="ctr"/>
        <c:lblOffset val="100"/>
        <c:noMultiLvlLbl val="0"/>
      </c:catAx>
      <c:valAx>
        <c:axId val="15560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5598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HexCer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HexCer!$A$42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HexCer!$B$48:$P$48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1.8439221911826555</c:v>
                  </c:pt>
                  <c:pt idx="2">
                    <c:v>1.0827489329793527</c:v>
                  </c:pt>
                  <c:pt idx="3">
                    <c:v>1.0065101451345251</c:v>
                  </c:pt>
                  <c:pt idx="4">
                    <c:v>0.32662428900743401</c:v>
                  </c:pt>
                  <c:pt idx="5">
                    <c:v>0.57034326852066297</c:v>
                  </c:pt>
                  <c:pt idx="6">
                    <c:v>1.507071149891964</c:v>
                  </c:pt>
                  <c:pt idx="7">
                    <c:v>1.6082692996723278</c:v>
                  </c:pt>
                  <c:pt idx="8">
                    <c:v>1.0203116728747195</c:v>
                  </c:pt>
                  <c:pt idx="9">
                    <c:v>0.330170557283615</c:v>
                  </c:pt>
                  <c:pt idx="10">
                    <c:v>0.81407532615204869</c:v>
                  </c:pt>
                  <c:pt idx="11">
                    <c:v>0.91119504809882679</c:v>
                  </c:pt>
                  <c:pt idx="12">
                    <c:v>1.4346019049545387</c:v>
                  </c:pt>
                  <c:pt idx="13">
                    <c:v>0.98564238537552717</c:v>
                  </c:pt>
                  <c:pt idx="14">
                    <c:v>0.38007344184792741</c:v>
                  </c:pt>
                </c:numCache>
              </c:numRef>
            </c:plus>
            <c:minus>
              <c:numRef>
                <c:f>HexCer!$B$48:$P$48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1.8439221911826555</c:v>
                  </c:pt>
                  <c:pt idx="2">
                    <c:v>1.0827489329793527</c:v>
                  </c:pt>
                  <c:pt idx="3">
                    <c:v>1.0065101451345251</c:v>
                  </c:pt>
                  <c:pt idx="4">
                    <c:v>0.32662428900743401</c:v>
                  </c:pt>
                  <c:pt idx="5">
                    <c:v>0.57034326852066297</c:v>
                  </c:pt>
                  <c:pt idx="6">
                    <c:v>1.507071149891964</c:v>
                  </c:pt>
                  <c:pt idx="7">
                    <c:v>1.6082692996723278</c:v>
                  </c:pt>
                  <c:pt idx="8">
                    <c:v>1.0203116728747195</c:v>
                  </c:pt>
                  <c:pt idx="9">
                    <c:v>0.330170557283615</c:v>
                  </c:pt>
                  <c:pt idx="10">
                    <c:v>0.81407532615204869</c:v>
                  </c:pt>
                  <c:pt idx="11">
                    <c:v>0.91119504809882679</c:v>
                  </c:pt>
                  <c:pt idx="12">
                    <c:v>1.4346019049545387</c:v>
                  </c:pt>
                  <c:pt idx="13">
                    <c:v>0.98564238537552717</c:v>
                  </c:pt>
                  <c:pt idx="14">
                    <c:v>0.38007344184792741</c:v>
                  </c:pt>
                </c:numCache>
              </c:numRef>
            </c:minus>
          </c:errBars>
          <c:cat>
            <c:strRef>
              <c:f>HexCer!$B$41:$Q$41</c:f>
              <c:strCache>
                <c:ptCount val="16"/>
                <c:pt idx="0">
                  <c:v> 32:1;2</c:v>
                </c:pt>
                <c:pt idx="1">
                  <c:v> 34:1;2</c:v>
                </c:pt>
                <c:pt idx="2">
                  <c:v> 36:1;2</c:v>
                </c:pt>
                <c:pt idx="3">
                  <c:v> 38:1;2</c:v>
                </c:pt>
                <c:pt idx="4">
                  <c:v> 38:2;3</c:v>
                </c:pt>
                <c:pt idx="5">
                  <c:v> 40:2;2</c:v>
                </c:pt>
                <c:pt idx="6">
                  <c:v> 40:1;2</c:v>
                </c:pt>
                <c:pt idx="7">
                  <c:v> 40:3;3</c:v>
                </c:pt>
                <c:pt idx="8">
                  <c:v> 40:2;3</c:v>
                </c:pt>
                <c:pt idx="9">
                  <c:v> 40:1;3</c:v>
                </c:pt>
                <c:pt idx="10">
                  <c:v> 42:3;2</c:v>
                </c:pt>
                <c:pt idx="11">
                  <c:v> 42:2;2</c:v>
                </c:pt>
                <c:pt idx="12">
                  <c:v> 42:1;2</c:v>
                </c:pt>
                <c:pt idx="13">
                  <c:v> 42:3;3</c:v>
                </c:pt>
                <c:pt idx="14">
                  <c:v> 42:2;3</c:v>
                </c:pt>
                <c:pt idx="15">
                  <c:v> 42:1;3</c:v>
                </c:pt>
              </c:strCache>
            </c:strRef>
          </c:cat>
          <c:val>
            <c:numRef>
              <c:f>HexCer!$B$42:$Q$42</c:f>
              <c:numCache>
                <c:formatCode>0.00</c:formatCode>
                <c:ptCount val="16"/>
                <c:pt idx="0">
                  <c:v>0</c:v>
                </c:pt>
                <c:pt idx="1">
                  <c:v>12.275880103102839</c:v>
                </c:pt>
                <c:pt idx="2">
                  <c:v>2.5074022571682071</c:v>
                </c:pt>
                <c:pt idx="3">
                  <c:v>3.275123776181831</c:v>
                </c:pt>
                <c:pt idx="4">
                  <c:v>0.7199148477759898</c:v>
                </c:pt>
                <c:pt idx="5">
                  <c:v>1.2795840628198278</c:v>
                </c:pt>
                <c:pt idx="6">
                  <c:v>17.952313610001536</c:v>
                </c:pt>
                <c:pt idx="7">
                  <c:v>3.6868445290383951</c:v>
                </c:pt>
                <c:pt idx="8">
                  <c:v>15.587943249732508</c:v>
                </c:pt>
                <c:pt idx="9">
                  <c:v>0.25883826405130028</c:v>
                </c:pt>
                <c:pt idx="10">
                  <c:v>1.4641238104902838</c:v>
                </c:pt>
                <c:pt idx="11">
                  <c:v>16.864191812088521</c:v>
                </c:pt>
                <c:pt idx="12">
                  <c:v>19.474407091249347</c:v>
                </c:pt>
                <c:pt idx="13">
                  <c:v>3.2790356507044414</c:v>
                </c:pt>
                <c:pt idx="14">
                  <c:v>1.3743969355949763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64-4536-9005-8A328E0F8030}"/>
            </c:ext>
          </c:extLst>
        </c:ser>
        <c:ser>
          <c:idx val="1"/>
          <c:order val="1"/>
          <c:tx>
            <c:strRef>
              <c:f>HexCer!$A$43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HexCer!$B$49:$P$49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1.4394769423727254</c:v>
                  </c:pt>
                  <c:pt idx="2">
                    <c:v>0.91851564787451512</c:v>
                  </c:pt>
                  <c:pt idx="3">
                    <c:v>0.55820593767985449</c:v>
                  </c:pt>
                  <c:pt idx="4">
                    <c:v>0.54964200530879581</c:v>
                  </c:pt>
                  <c:pt idx="5">
                    <c:v>0.91430327891646157</c:v>
                  </c:pt>
                  <c:pt idx="6">
                    <c:v>1.6646149171179485</c:v>
                  </c:pt>
                  <c:pt idx="7">
                    <c:v>1.6078419933195656</c:v>
                  </c:pt>
                  <c:pt idx="8">
                    <c:v>0.70133885538522467</c:v>
                  </c:pt>
                  <c:pt idx="9">
                    <c:v>0.35359853353802606</c:v>
                  </c:pt>
                  <c:pt idx="10">
                    <c:v>0.60425544075919368</c:v>
                  </c:pt>
                  <c:pt idx="11">
                    <c:v>1.5154216558306528</c:v>
                  </c:pt>
                  <c:pt idx="12">
                    <c:v>1.8622974626551143</c:v>
                  </c:pt>
                  <c:pt idx="13">
                    <c:v>0.98962822700519759</c:v>
                  </c:pt>
                  <c:pt idx="14">
                    <c:v>0.55585321823751743</c:v>
                  </c:pt>
                </c:numCache>
              </c:numRef>
            </c:plus>
            <c:minus>
              <c:numRef>
                <c:f>HexCer!$B$49:$P$49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1.4394769423727254</c:v>
                  </c:pt>
                  <c:pt idx="2">
                    <c:v>0.91851564787451512</c:v>
                  </c:pt>
                  <c:pt idx="3">
                    <c:v>0.55820593767985449</c:v>
                  </c:pt>
                  <c:pt idx="4">
                    <c:v>0.54964200530879581</c:v>
                  </c:pt>
                  <c:pt idx="5">
                    <c:v>0.91430327891646157</c:v>
                  </c:pt>
                  <c:pt idx="6">
                    <c:v>1.6646149171179485</c:v>
                  </c:pt>
                  <c:pt idx="7">
                    <c:v>1.6078419933195656</c:v>
                  </c:pt>
                  <c:pt idx="8">
                    <c:v>0.70133885538522467</c:v>
                  </c:pt>
                  <c:pt idx="9">
                    <c:v>0.35359853353802606</c:v>
                  </c:pt>
                  <c:pt idx="10">
                    <c:v>0.60425544075919368</c:v>
                  </c:pt>
                  <c:pt idx="11">
                    <c:v>1.5154216558306528</c:v>
                  </c:pt>
                  <c:pt idx="12">
                    <c:v>1.8622974626551143</c:v>
                  </c:pt>
                  <c:pt idx="13">
                    <c:v>0.98962822700519759</c:v>
                  </c:pt>
                  <c:pt idx="14">
                    <c:v>0.55585321823751743</c:v>
                  </c:pt>
                </c:numCache>
              </c:numRef>
            </c:minus>
          </c:errBars>
          <c:cat>
            <c:strRef>
              <c:f>HexCer!$B$41:$Q$41</c:f>
              <c:strCache>
                <c:ptCount val="16"/>
                <c:pt idx="0">
                  <c:v> 32:1;2</c:v>
                </c:pt>
                <c:pt idx="1">
                  <c:v> 34:1;2</c:v>
                </c:pt>
                <c:pt idx="2">
                  <c:v> 36:1;2</c:v>
                </c:pt>
                <c:pt idx="3">
                  <c:v> 38:1;2</c:v>
                </c:pt>
                <c:pt idx="4">
                  <c:v> 38:2;3</c:v>
                </c:pt>
                <c:pt idx="5">
                  <c:v> 40:2;2</c:v>
                </c:pt>
                <c:pt idx="6">
                  <c:v> 40:1;2</c:v>
                </c:pt>
                <c:pt idx="7">
                  <c:v> 40:3;3</c:v>
                </c:pt>
                <c:pt idx="8">
                  <c:v> 40:2;3</c:v>
                </c:pt>
                <c:pt idx="9">
                  <c:v> 40:1;3</c:v>
                </c:pt>
                <c:pt idx="10">
                  <c:v> 42:3;2</c:v>
                </c:pt>
                <c:pt idx="11">
                  <c:v> 42:2;2</c:v>
                </c:pt>
                <c:pt idx="12">
                  <c:v> 42:1;2</c:v>
                </c:pt>
                <c:pt idx="13">
                  <c:v> 42:3;3</c:v>
                </c:pt>
                <c:pt idx="14">
                  <c:v> 42:2;3</c:v>
                </c:pt>
                <c:pt idx="15">
                  <c:v> 42:1;3</c:v>
                </c:pt>
              </c:strCache>
            </c:strRef>
          </c:cat>
          <c:val>
            <c:numRef>
              <c:f>HexCer!$B$43:$Q$43</c:f>
              <c:numCache>
                <c:formatCode>0.00</c:formatCode>
                <c:ptCount val="16"/>
                <c:pt idx="0">
                  <c:v>0</c:v>
                </c:pt>
                <c:pt idx="1">
                  <c:v>12.794926571249873</c:v>
                </c:pt>
                <c:pt idx="2">
                  <c:v>3.2564028406211563</c:v>
                </c:pt>
                <c:pt idx="3">
                  <c:v>2.5668797585799954</c:v>
                </c:pt>
                <c:pt idx="4">
                  <c:v>0.80916639055256978</c:v>
                </c:pt>
                <c:pt idx="5">
                  <c:v>1.7454671457284441</c:v>
                </c:pt>
                <c:pt idx="6">
                  <c:v>17.787428694366625</c:v>
                </c:pt>
                <c:pt idx="7">
                  <c:v>3.2153367566667113</c:v>
                </c:pt>
                <c:pt idx="8">
                  <c:v>14.454874819072781</c:v>
                </c:pt>
                <c:pt idx="9">
                  <c:v>0.22470080881670573</c:v>
                </c:pt>
                <c:pt idx="10">
                  <c:v>1.1826999154906792</c:v>
                </c:pt>
                <c:pt idx="11">
                  <c:v>19.103130755632016</c:v>
                </c:pt>
                <c:pt idx="12">
                  <c:v>19.578617494239392</c:v>
                </c:pt>
                <c:pt idx="13">
                  <c:v>2.2212259582156557</c:v>
                </c:pt>
                <c:pt idx="14">
                  <c:v>1.0183267475970847</c:v>
                </c:pt>
                <c:pt idx="15">
                  <c:v>4.0815343170308771E-2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64-4536-9005-8A328E0F8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52320"/>
        <c:axId val="157779072"/>
      </c:barChart>
      <c:catAx>
        <c:axId val="15775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HexCer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57779072"/>
        <c:crosses val="autoZero"/>
        <c:auto val="1"/>
        <c:lblAlgn val="ctr"/>
        <c:lblOffset val="100"/>
        <c:noMultiLvlLbl val="0"/>
      </c:catAx>
      <c:valAx>
        <c:axId val="15777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7752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Hex2Cer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Hex2Cer!$A$42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Hex2Cer!$B$48:$M$48</c:f>
                <c:numCache>
                  <c:formatCode>General</c:formatCode>
                  <c:ptCount val="12"/>
                  <c:pt idx="0">
                    <c:v>2.3674497326092818</c:v>
                  </c:pt>
                  <c:pt idx="1">
                    <c:v>3.1997129375727504</c:v>
                  </c:pt>
                  <c:pt idx="2">
                    <c:v>1.765313434213043</c:v>
                  </c:pt>
                  <c:pt idx="3">
                    <c:v>6.4336554456831951</c:v>
                  </c:pt>
                  <c:pt idx="4">
                    <c:v>3.1237661802682117</c:v>
                  </c:pt>
                  <c:pt idx="5">
                    <c:v>5.4910672726580918</c:v>
                  </c:pt>
                  <c:pt idx="6">
                    <c:v>3.2398626745498373</c:v>
                  </c:pt>
                  <c:pt idx="7">
                    <c:v>3.389956612269827</c:v>
                  </c:pt>
                  <c:pt idx="8">
                    <c:v>2.2330607272904359</c:v>
                  </c:pt>
                  <c:pt idx="9">
                    <c:v>2.4486680284931102</c:v>
                  </c:pt>
                  <c:pt idx="10">
                    <c:v>1.3782678736734104</c:v>
                  </c:pt>
                  <c:pt idx="11">
                    <c:v>4.7914348728209166</c:v>
                  </c:pt>
                </c:numCache>
              </c:numRef>
            </c:plus>
            <c:minus>
              <c:numRef>
                <c:f>Hex2Cer!$B$48:$M$48</c:f>
                <c:numCache>
                  <c:formatCode>General</c:formatCode>
                  <c:ptCount val="12"/>
                  <c:pt idx="0">
                    <c:v>2.3674497326092818</c:v>
                  </c:pt>
                  <c:pt idx="1">
                    <c:v>3.1997129375727504</c:v>
                  </c:pt>
                  <c:pt idx="2">
                    <c:v>1.765313434213043</c:v>
                  </c:pt>
                  <c:pt idx="3">
                    <c:v>6.4336554456831951</c:v>
                  </c:pt>
                  <c:pt idx="4">
                    <c:v>3.1237661802682117</c:v>
                  </c:pt>
                  <c:pt idx="5">
                    <c:v>5.4910672726580918</c:v>
                  </c:pt>
                  <c:pt idx="6">
                    <c:v>3.2398626745498373</c:v>
                  </c:pt>
                  <c:pt idx="7">
                    <c:v>3.389956612269827</c:v>
                  </c:pt>
                  <c:pt idx="8">
                    <c:v>2.2330607272904359</c:v>
                  </c:pt>
                  <c:pt idx="9">
                    <c:v>2.4486680284931102</c:v>
                  </c:pt>
                  <c:pt idx="10">
                    <c:v>1.3782678736734104</c:v>
                  </c:pt>
                  <c:pt idx="11">
                    <c:v>4.7914348728209166</c:v>
                  </c:pt>
                </c:numCache>
              </c:numRef>
            </c:minus>
          </c:errBars>
          <c:cat>
            <c:strRef>
              <c:f>Hex2Cer!$B$41:$M$41</c:f>
              <c:strCache>
                <c:ptCount val="12"/>
                <c:pt idx="0">
                  <c:v> 34:1;2</c:v>
                </c:pt>
                <c:pt idx="1">
                  <c:v> 36:1;2</c:v>
                </c:pt>
                <c:pt idx="2">
                  <c:v> 36:1;3</c:v>
                </c:pt>
                <c:pt idx="3">
                  <c:v> 38:1;2</c:v>
                </c:pt>
                <c:pt idx="4">
                  <c:v> 38:2;3</c:v>
                </c:pt>
                <c:pt idx="5">
                  <c:v> 40:1;2</c:v>
                </c:pt>
                <c:pt idx="6">
                  <c:v> 40:2;3</c:v>
                </c:pt>
                <c:pt idx="7">
                  <c:v> 40:1;3</c:v>
                </c:pt>
                <c:pt idx="8">
                  <c:v> 42:2;2</c:v>
                </c:pt>
                <c:pt idx="9">
                  <c:v> 42:1;2</c:v>
                </c:pt>
                <c:pt idx="10">
                  <c:v> 42:2;3</c:v>
                </c:pt>
                <c:pt idx="11">
                  <c:v> 42:1;3</c:v>
                </c:pt>
              </c:strCache>
            </c:strRef>
          </c:cat>
          <c:val>
            <c:numRef>
              <c:f>Hex2Cer!$B$42:$M$42</c:f>
              <c:numCache>
                <c:formatCode>0.00</c:formatCode>
                <c:ptCount val="12"/>
                <c:pt idx="0">
                  <c:v>2.4621338992809023</c:v>
                </c:pt>
                <c:pt idx="1">
                  <c:v>4.3435168069290118</c:v>
                </c:pt>
                <c:pt idx="2">
                  <c:v>5.1869024407298623</c:v>
                </c:pt>
                <c:pt idx="3">
                  <c:v>29.251350011657092</c:v>
                </c:pt>
                <c:pt idx="4">
                  <c:v>4.2616339847033755</c:v>
                </c:pt>
                <c:pt idx="5">
                  <c:v>26.326147662447703</c:v>
                </c:pt>
                <c:pt idx="6">
                  <c:v>3.1489913815065611</c:v>
                </c:pt>
                <c:pt idx="7">
                  <c:v>4.3416654087765094</c:v>
                </c:pt>
                <c:pt idx="8">
                  <c:v>6.7648595528143893</c:v>
                </c:pt>
                <c:pt idx="9">
                  <c:v>6.6303139463260496</c:v>
                </c:pt>
                <c:pt idx="10">
                  <c:v>1.0776134074710149</c:v>
                </c:pt>
                <c:pt idx="11">
                  <c:v>6.2048714973575256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9-4A10-B428-2594E1D14BC6}"/>
            </c:ext>
          </c:extLst>
        </c:ser>
        <c:ser>
          <c:idx val="1"/>
          <c:order val="1"/>
          <c:tx>
            <c:strRef>
              <c:f>Hex2Cer!$A$43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Hex2Cer!$B$49:$M$49</c:f>
                <c:numCache>
                  <c:formatCode>General</c:formatCode>
                  <c:ptCount val="12"/>
                  <c:pt idx="0">
                    <c:v>1.9835221340657863</c:v>
                  </c:pt>
                  <c:pt idx="1">
                    <c:v>3.0406354081101532</c:v>
                  </c:pt>
                  <c:pt idx="2">
                    <c:v>2.1481762214462554</c:v>
                  </c:pt>
                  <c:pt idx="3">
                    <c:v>7.5627646673250686</c:v>
                  </c:pt>
                  <c:pt idx="4">
                    <c:v>1.9395260396975809</c:v>
                  </c:pt>
                  <c:pt idx="5">
                    <c:v>5.4482791343094412</c:v>
                  </c:pt>
                  <c:pt idx="6">
                    <c:v>3.4626156033142701</c:v>
                  </c:pt>
                  <c:pt idx="7">
                    <c:v>2.4567869986718263</c:v>
                  </c:pt>
                  <c:pt idx="8">
                    <c:v>4.2918287658883525</c:v>
                  </c:pt>
                  <c:pt idx="9">
                    <c:v>2.893615601563678</c:v>
                  </c:pt>
                  <c:pt idx="10">
                    <c:v>2.2302376791679919</c:v>
                  </c:pt>
                  <c:pt idx="11">
                    <c:v>1.897916193311125</c:v>
                  </c:pt>
                </c:numCache>
              </c:numRef>
            </c:plus>
            <c:minus>
              <c:numRef>
                <c:f>Hex2Cer!$B$49:$M$49</c:f>
                <c:numCache>
                  <c:formatCode>General</c:formatCode>
                  <c:ptCount val="12"/>
                  <c:pt idx="0">
                    <c:v>1.9835221340657863</c:v>
                  </c:pt>
                  <c:pt idx="1">
                    <c:v>3.0406354081101532</c:v>
                  </c:pt>
                  <c:pt idx="2">
                    <c:v>2.1481762214462554</c:v>
                  </c:pt>
                  <c:pt idx="3">
                    <c:v>7.5627646673250686</c:v>
                  </c:pt>
                  <c:pt idx="4">
                    <c:v>1.9395260396975809</c:v>
                  </c:pt>
                  <c:pt idx="5">
                    <c:v>5.4482791343094412</c:v>
                  </c:pt>
                  <c:pt idx="6">
                    <c:v>3.4626156033142701</c:v>
                  </c:pt>
                  <c:pt idx="7">
                    <c:v>2.4567869986718263</c:v>
                  </c:pt>
                  <c:pt idx="8">
                    <c:v>4.2918287658883525</c:v>
                  </c:pt>
                  <c:pt idx="9">
                    <c:v>2.893615601563678</c:v>
                  </c:pt>
                  <c:pt idx="10">
                    <c:v>2.2302376791679919</c:v>
                  </c:pt>
                  <c:pt idx="11">
                    <c:v>1.897916193311125</c:v>
                  </c:pt>
                </c:numCache>
              </c:numRef>
            </c:minus>
          </c:errBars>
          <c:cat>
            <c:strRef>
              <c:f>Hex2Cer!$B$41:$M$41</c:f>
              <c:strCache>
                <c:ptCount val="12"/>
                <c:pt idx="0">
                  <c:v> 34:1;2</c:v>
                </c:pt>
                <c:pt idx="1">
                  <c:v> 36:1;2</c:v>
                </c:pt>
                <c:pt idx="2">
                  <c:v> 36:1;3</c:v>
                </c:pt>
                <c:pt idx="3">
                  <c:v> 38:1;2</c:v>
                </c:pt>
                <c:pt idx="4">
                  <c:v> 38:2;3</c:v>
                </c:pt>
                <c:pt idx="5">
                  <c:v> 40:1;2</c:v>
                </c:pt>
                <c:pt idx="6">
                  <c:v> 40:2;3</c:v>
                </c:pt>
                <c:pt idx="7">
                  <c:v> 40:1;3</c:v>
                </c:pt>
                <c:pt idx="8">
                  <c:v> 42:2;2</c:v>
                </c:pt>
                <c:pt idx="9">
                  <c:v> 42:1;2</c:v>
                </c:pt>
                <c:pt idx="10">
                  <c:v> 42:2;3</c:v>
                </c:pt>
                <c:pt idx="11">
                  <c:v> 42:1;3</c:v>
                </c:pt>
              </c:strCache>
            </c:strRef>
          </c:cat>
          <c:val>
            <c:numRef>
              <c:f>Hex2Cer!$B$43:$M$43</c:f>
              <c:numCache>
                <c:formatCode>0.00</c:formatCode>
                <c:ptCount val="12"/>
                <c:pt idx="0">
                  <c:v>3.3386185232209105</c:v>
                </c:pt>
                <c:pt idx="1">
                  <c:v>3.2705963738094521</c:v>
                </c:pt>
                <c:pt idx="2">
                  <c:v>5.8307951782706109</c:v>
                </c:pt>
                <c:pt idx="3">
                  <c:v>23.573208209448666</c:v>
                </c:pt>
                <c:pt idx="4">
                  <c:v>5.2409177385560968</c:v>
                </c:pt>
                <c:pt idx="5">
                  <c:v>22.260705824614956</c:v>
                </c:pt>
                <c:pt idx="6">
                  <c:v>6.174357813397565</c:v>
                </c:pt>
                <c:pt idx="7">
                  <c:v>1.2617474374594764</c:v>
                </c:pt>
                <c:pt idx="8">
                  <c:v>10.17663288401188</c:v>
                </c:pt>
                <c:pt idx="9">
                  <c:v>5.8536502524704854</c:v>
                </c:pt>
                <c:pt idx="10">
                  <c:v>2.8519593471824782</c:v>
                </c:pt>
                <c:pt idx="11">
                  <c:v>10.166810417557427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29-4A10-B428-2594E1D14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878528"/>
        <c:axId val="157880704"/>
      </c:barChart>
      <c:catAx>
        <c:axId val="15787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Hex2Cer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57880704"/>
        <c:crosses val="autoZero"/>
        <c:auto val="1"/>
        <c:lblAlgn val="ctr"/>
        <c:lblOffset val="100"/>
        <c:noMultiLvlLbl val="0"/>
      </c:catAx>
      <c:valAx>
        <c:axId val="15788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57878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CE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CE!$B$48:$T$48</c:f>
                <c:numCache>
                  <c:formatCode>General</c:formatCode>
                  <c:ptCount val="19"/>
                  <c:pt idx="0">
                    <c:v>3.0451258986137361E-2</c:v>
                  </c:pt>
                  <c:pt idx="1">
                    <c:v>0.10823999467071069</c:v>
                  </c:pt>
                  <c:pt idx="2">
                    <c:v>0.22431931821761089</c:v>
                  </c:pt>
                  <c:pt idx="3">
                    <c:v>4.6812636710401444E-2</c:v>
                  </c:pt>
                  <c:pt idx="4">
                    <c:v>2.4686275138962017</c:v>
                  </c:pt>
                  <c:pt idx="5">
                    <c:v>0.6175372852350397</c:v>
                  </c:pt>
                  <c:pt idx="6">
                    <c:v>8.544435843495303E-2</c:v>
                  </c:pt>
                  <c:pt idx="7">
                    <c:v>0.11053203477791061</c:v>
                  </c:pt>
                  <c:pt idx="8">
                    <c:v>0.27976887419301372</c:v>
                  </c:pt>
                  <c:pt idx="9">
                    <c:v>2.8817749177809957</c:v>
                  </c:pt>
                  <c:pt idx="10">
                    <c:v>2.1370782219024993</c:v>
                  </c:pt>
                  <c:pt idx="11">
                    <c:v>0.13093767389510355</c:v>
                  </c:pt>
                  <c:pt idx="12">
                    <c:v>4.264432066623712E-2</c:v>
                  </c:pt>
                  <c:pt idx="13">
                    <c:v>1.1957726298841584</c:v>
                  </c:pt>
                  <c:pt idx="14">
                    <c:v>8.9558313349000968E-2</c:v>
                  </c:pt>
                  <c:pt idx="15">
                    <c:v>5.3071537184689439E-2</c:v>
                  </c:pt>
                  <c:pt idx="16">
                    <c:v>8.9369770594921322E-2</c:v>
                  </c:pt>
                  <c:pt idx="17">
                    <c:v>0.37140557551736975</c:v>
                  </c:pt>
                  <c:pt idx="18">
                    <c:v>0.11764583409978453</c:v>
                  </c:pt>
                </c:numCache>
              </c:numRef>
            </c:plus>
            <c:minus>
              <c:numRef>
                <c:f>CE!$B$48:$T$48</c:f>
                <c:numCache>
                  <c:formatCode>General</c:formatCode>
                  <c:ptCount val="19"/>
                  <c:pt idx="0">
                    <c:v>3.0451258986137361E-2</c:v>
                  </c:pt>
                  <c:pt idx="1">
                    <c:v>0.10823999467071069</c:v>
                  </c:pt>
                  <c:pt idx="2">
                    <c:v>0.22431931821761089</c:v>
                  </c:pt>
                  <c:pt idx="3">
                    <c:v>4.6812636710401444E-2</c:v>
                  </c:pt>
                  <c:pt idx="4">
                    <c:v>2.4686275138962017</c:v>
                  </c:pt>
                  <c:pt idx="5">
                    <c:v>0.6175372852350397</c:v>
                  </c:pt>
                  <c:pt idx="6">
                    <c:v>8.544435843495303E-2</c:v>
                  </c:pt>
                  <c:pt idx="7">
                    <c:v>0.11053203477791061</c:v>
                  </c:pt>
                  <c:pt idx="8">
                    <c:v>0.27976887419301372</c:v>
                  </c:pt>
                  <c:pt idx="9">
                    <c:v>2.8817749177809957</c:v>
                  </c:pt>
                  <c:pt idx="10">
                    <c:v>2.1370782219024993</c:v>
                  </c:pt>
                  <c:pt idx="11">
                    <c:v>0.13093767389510355</c:v>
                  </c:pt>
                  <c:pt idx="12">
                    <c:v>4.264432066623712E-2</c:v>
                  </c:pt>
                  <c:pt idx="13">
                    <c:v>1.1957726298841584</c:v>
                  </c:pt>
                  <c:pt idx="14">
                    <c:v>8.9558313349000968E-2</c:v>
                  </c:pt>
                  <c:pt idx="15">
                    <c:v>5.3071537184689439E-2</c:v>
                  </c:pt>
                  <c:pt idx="16">
                    <c:v>8.9369770594921322E-2</c:v>
                  </c:pt>
                  <c:pt idx="17">
                    <c:v>0.37140557551736975</c:v>
                  </c:pt>
                  <c:pt idx="18">
                    <c:v>0.11764583409978453</c:v>
                  </c:pt>
                </c:numCache>
              </c:numRef>
            </c:minus>
          </c:errBars>
          <c:cat>
            <c:strRef>
              <c:f>CE!$B$41:$T$41</c:f>
              <c:strCache>
                <c:ptCount val="19"/>
                <c:pt idx="0">
                  <c:v> 14:1</c:v>
                </c:pt>
                <c:pt idx="1">
                  <c:v> 14:0</c:v>
                </c:pt>
                <c:pt idx="2">
                  <c:v> 15:0</c:v>
                </c:pt>
                <c:pt idx="3">
                  <c:v> 16:2</c:v>
                </c:pt>
                <c:pt idx="4">
                  <c:v> 16:1</c:v>
                </c:pt>
                <c:pt idx="5">
                  <c:v> 16:0</c:v>
                </c:pt>
                <c:pt idx="6">
                  <c:v> 17:1</c:v>
                </c:pt>
                <c:pt idx="7">
                  <c:v> 17:0</c:v>
                </c:pt>
                <c:pt idx="8">
                  <c:v> 18:3</c:v>
                </c:pt>
                <c:pt idx="9">
                  <c:v> 18:2</c:v>
                </c:pt>
                <c:pt idx="10">
                  <c:v> 18:1</c:v>
                </c:pt>
                <c:pt idx="11">
                  <c:v> 18:0</c:v>
                </c:pt>
                <c:pt idx="12">
                  <c:v> 19:1</c:v>
                </c:pt>
                <c:pt idx="13">
                  <c:v> 20:4</c:v>
                </c:pt>
                <c:pt idx="14">
                  <c:v> 20:3</c:v>
                </c:pt>
                <c:pt idx="15">
                  <c:v> 20:2</c:v>
                </c:pt>
                <c:pt idx="16">
                  <c:v> 20:1</c:v>
                </c:pt>
                <c:pt idx="17">
                  <c:v> 22:6</c:v>
                </c:pt>
                <c:pt idx="18">
                  <c:v> 22:5</c:v>
                </c:pt>
              </c:strCache>
            </c:strRef>
          </c:cat>
          <c:val>
            <c:numRef>
              <c:f>CE!$B$42:$T$42</c:f>
              <c:numCache>
                <c:formatCode>0.00</c:formatCode>
                <c:ptCount val="19"/>
                <c:pt idx="0">
                  <c:v>2.688199301742596E-2</c:v>
                </c:pt>
                <c:pt idx="1">
                  <c:v>0.35560435712451949</c:v>
                </c:pt>
                <c:pt idx="2">
                  <c:v>0.19814777764758246</c:v>
                </c:pt>
                <c:pt idx="3">
                  <c:v>0.14033379536623036</c:v>
                </c:pt>
                <c:pt idx="4">
                  <c:v>13.91473125016025</c:v>
                </c:pt>
                <c:pt idx="5">
                  <c:v>8.6734890359738159</c:v>
                </c:pt>
                <c:pt idx="6">
                  <c:v>0.78857147370339886</c:v>
                </c:pt>
                <c:pt idx="7">
                  <c:v>0.37865092201514111</c:v>
                </c:pt>
                <c:pt idx="8">
                  <c:v>1.7620755230268526</c:v>
                </c:pt>
                <c:pt idx="9">
                  <c:v>21.932102172475815</c:v>
                </c:pt>
                <c:pt idx="10">
                  <c:v>40.397902593593464</c:v>
                </c:pt>
                <c:pt idx="11">
                  <c:v>0.86238036911354854</c:v>
                </c:pt>
                <c:pt idx="12">
                  <c:v>0.11011685950254134</c:v>
                </c:pt>
                <c:pt idx="13">
                  <c:v>7.3351472824753667</c:v>
                </c:pt>
                <c:pt idx="14">
                  <c:v>0.32972202866753336</c:v>
                </c:pt>
                <c:pt idx="15">
                  <c:v>8.660148416098129E-2</c:v>
                </c:pt>
                <c:pt idx="16">
                  <c:v>0.19171492984438979</c:v>
                </c:pt>
                <c:pt idx="17">
                  <c:v>2.349473113238461</c:v>
                </c:pt>
                <c:pt idx="18">
                  <c:v>0.16635303889267866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8-4DE5-8F43-964470C132DA}"/>
            </c:ext>
          </c:extLst>
        </c:ser>
        <c:ser>
          <c:idx val="1"/>
          <c:order val="1"/>
          <c:tx>
            <c:strRef>
              <c:f>CE!$A$43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CE!$B$49:$BR$49</c:f>
                <c:numCache>
                  <c:formatCode>General</c:formatCode>
                  <c:ptCount val="69"/>
                  <c:pt idx="0">
                    <c:v>8.3767087085007561E-2</c:v>
                  </c:pt>
                  <c:pt idx="1">
                    <c:v>0.1420408477648844</c:v>
                  </c:pt>
                  <c:pt idx="2">
                    <c:v>0.31701990061818391</c:v>
                  </c:pt>
                  <c:pt idx="3">
                    <c:v>3.0871301288684899E-2</c:v>
                  </c:pt>
                  <c:pt idx="4">
                    <c:v>1.2002462136250538</c:v>
                  </c:pt>
                  <c:pt idx="5">
                    <c:v>0.73342184111263231</c:v>
                  </c:pt>
                  <c:pt idx="6">
                    <c:v>0.13595797295483028</c:v>
                  </c:pt>
                  <c:pt idx="7">
                    <c:v>0.25356163095226103</c:v>
                  </c:pt>
                  <c:pt idx="8">
                    <c:v>0.15865349815275637</c:v>
                  </c:pt>
                  <c:pt idx="9">
                    <c:v>0.88076989502037661</c:v>
                  </c:pt>
                  <c:pt idx="10">
                    <c:v>2.2523236256705248</c:v>
                  </c:pt>
                  <c:pt idx="11">
                    <c:v>0.15255506470174876</c:v>
                  </c:pt>
                  <c:pt idx="12">
                    <c:v>7.406024004212497E-2</c:v>
                  </c:pt>
                  <c:pt idx="13">
                    <c:v>1.3882612898190836</c:v>
                  </c:pt>
                  <c:pt idx="14">
                    <c:v>6.6817992980759119E-2</c:v>
                  </c:pt>
                  <c:pt idx="15">
                    <c:v>5.074812803938103E-2</c:v>
                  </c:pt>
                  <c:pt idx="16">
                    <c:v>7.529292863849936E-2</c:v>
                  </c:pt>
                  <c:pt idx="17">
                    <c:v>0.45480824725664759</c:v>
                  </c:pt>
                  <c:pt idx="18">
                    <c:v>0.13582495502681874</c:v>
                  </c:pt>
                </c:numCache>
              </c:numRef>
            </c:plus>
          </c:errBars>
          <c:cat>
            <c:strRef>
              <c:f>CE!$B$41:$T$41</c:f>
              <c:strCache>
                <c:ptCount val="19"/>
                <c:pt idx="0">
                  <c:v> 14:1</c:v>
                </c:pt>
                <c:pt idx="1">
                  <c:v> 14:0</c:v>
                </c:pt>
                <c:pt idx="2">
                  <c:v> 15:0</c:v>
                </c:pt>
                <c:pt idx="3">
                  <c:v> 16:2</c:v>
                </c:pt>
                <c:pt idx="4">
                  <c:v> 16:1</c:v>
                </c:pt>
                <c:pt idx="5">
                  <c:v> 16:0</c:v>
                </c:pt>
                <c:pt idx="6">
                  <c:v> 17:1</c:v>
                </c:pt>
                <c:pt idx="7">
                  <c:v> 17:0</c:v>
                </c:pt>
                <c:pt idx="8">
                  <c:v> 18:3</c:v>
                </c:pt>
                <c:pt idx="9">
                  <c:v> 18:2</c:v>
                </c:pt>
                <c:pt idx="10">
                  <c:v> 18:1</c:v>
                </c:pt>
                <c:pt idx="11">
                  <c:v> 18:0</c:v>
                </c:pt>
                <c:pt idx="12">
                  <c:v> 19:1</c:v>
                </c:pt>
                <c:pt idx="13">
                  <c:v> 20:4</c:v>
                </c:pt>
                <c:pt idx="14">
                  <c:v> 20:3</c:v>
                </c:pt>
                <c:pt idx="15">
                  <c:v> 20:2</c:v>
                </c:pt>
                <c:pt idx="16">
                  <c:v> 20:1</c:v>
                </c:pt>
                <c:pt idx="17">
                  <c:v> 22:6</c:v>
                </c:pt>
                <c:pt idx="18">
                  <c:v> 22:5</c:v>
                </c:pt>
              </c:strCache>
            </c:strRef>
          </c:cat>
          <c:val>
            <c:numRef>
              <c:f>CE!$B$43:$T$43</c:f>
              <c:numCache>
                <c:formatCode>0.00</c:formatCode>
                <c:ptCount val="19"/>
                <c:pt idx="0">
                  <c:v>3.6941078787519413E-2</c:v>
                </c:pt>
                <c:pt idx="1">
                  <c:v>0.34461044123668594</c:v>
                </c:pt>
                <c:pt idx="2">
                  <c:v>0.22515366261279679</c:v>
                </c:pt>
                <c:pt idx="3">
                  <c:v>0.13833427689250888</c:v>
                </c:pt>
                <c:pt idx="4">
                  <c:v>11.863593482121603</c:v>
                </c:pt>
                <c:pt idx="5">
                  <c:v>8.3531148830830517</c:v>
                </c:pt>
                <c:pt idx="6">
                  <c:v>0.74675190298560845</c:v>
                </c:pt>
                <c:pt idx="7">
                  <c:v>0.45051018923181618</c:v>
                </c:pt>
                <c:pt idx="8">
                  <c:v>1.6233337832566426</c:v>
                </c:pt>
                <c:pt idx="9">
                  <c:v>22.335345899775248</c:v>
                </c:pt>
                <c:pt idx="10">
                  <c:v>41.147517109434006</c:v>
                </c:pt>
                <c:pt idx="11">
                  <c:v>0.91399609011502669</c:v>
                </c:pt>
                <c:pt idx="12">
                  <c:v>6.1886527493322505E-2</c:v>
                </c:pt>
                <c:pt idx="13">
                  <c:v>8.2739239238961808</c:v>
                </c:pt>
                <c:pt idx="14">
                  <c:v>0.3376526120006979</c:v>
                </c:pt>
                <c:pt idx="15">
                  <c:v>0.11236374924932313</c:v>
                </c:pt>
                <c:pt idx="16">
                  <c:v>0.13878994157109051</c:v>
                </c:pt>
                <c:pt idx="17">
                  <c:v>2.7692414243878041</c:v>
                </c:pt>
                <c:pt idx="18">
                  <c:v>0.12693902186909328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A8-4DE5-8F43-964470C13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290304"/>
        <c:axId val="160292224"/>
      </c:barChart>
      <c:catAx>
        <c:axId val="16029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CE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60292224"/>
        <c:crosses val="autoZero"/>
        <c:auto val="1"/>
        <c:lblAlgn val="ctr"/>
        <c:lblOffset val="100"/>
        <c:noMultiLvlLbl val="0"/>
      </c:catAx>
      <c:valAx>
        <c:axId val="16029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0290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DAG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DAG!$A$42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DAG!$B$48:$AM$48</c:f>
                <c:numCache>
                  <c:formatCode>General</c:formatCode>
                  <c:ptCount val="38"/>
                  <c:pt idx="0">
                    <c:v>0.14793288967804741</c:v>
                  </c:pt>
                  <c:pt idx="1">
                    <c:v>0.32518718035619415</c:v>
                  </c:pt>
                  <c:pt idx="2">
                    <c:v>0.3226791030558952</c:v>
                  </c:pt>
                  <c:pt idx="3">
                    <c:v>8.5414944831269546E-2</c:v>
                  </c:pt>
                  <c:pt idx="4">
                    <c:v>0.24167834794840115</c:v>
                  </c:pt>
                  <c:pt idx="5">
                    <c:v>0.11391878351720447</c:v>
                  </c:pt>
                  <c:pt idx="6">
                    <c:v>0.70720335796159017</c:v>
                  </c:pt>
                  <c:pt idx="7">
                    <c:v>0.21899388720056745</c:v>
                  </c:pt>
                  <c:pt idx="8">
                    <c:v>0.71775496552643892</c:v>
                  </c:pt>
                  <c:pt idx="9">
                    <c:v>0.32132438016437026</c:v>
                  </c:pt>
                  <c:pt idx="10">
                    <c:v>0.77758829363901127</c:v>
                  </c:pt>
                  <c:pt idx="11">
                    <c:v>2.5967601762852492</c:v>
                  </c:pt>
                  <c:pt idx="12">
                    <c:v>0.84917935022828828</c:v>
                  </c:pt>
                  <c:pt idx="13">
                    <c:v>0.13403423226247321</c:v>
                  </c:pt>
                  <c:pt idx="14">
                    <c:v>0.30169881765300022</c:v>
                  </c:pt>
                  <c:pt idx="15">
                    <c:v>0.69622047469100945</c:v>
                  </c:pt>
                  <c:pt idx="16">
                    <c:v>0.35826923899898389</c:v>
                  </c:pt>
                  <c:pt idx="17">
                    <c:v>0.96338507456147759</c:v>
                  </c:pt>
                  <c:pt idx="18">
                    <c:v>3.9588148978279021</c:v>
                  </c:pt>
                  <c:pt idx="19">
                    <c:v>2.0564933763795126</c:v>
                  </c:pt>
                  <c:pt idx="20">
                    <c:v>0.11528403493251879</c:v>
                  </c:pt>
                  <c:pt idx="21">
                    <c:v>9.3610510485098667E-3</c:v>
                  </c:pt>
                  <c:pt idx="22">
                    <c:v>0.30246938050459149</c:v>
                  </c:pt>
                  <c:pt idx="23">
                    <c:v>8.4812602220366157E-2</c:v>
                  </c:pt>
                  <c:pt idx="24">
                    <c:v>0.20020354645558361</c:v>
                  </c:pt>
                  <c:pt idx="25">
                    <c:v>1.8542715185004386</c:v>
                  </c:pt>
                  <c:pt idx="26">
                    <c:v>3.0262313632142095</c:v>
                  </c:pt>
                  <c:pt idx="27">
                    <c:v>1.284550209843901</c:v>
                  </c:pt>
                  <c:pt idx="28">
                    <c:v>0.25408740840653371</c:v>
                  </c:pt>
                  <c:pt idx="29">
                    <c:v>2.2249046323818797</c:v>
                  </c:pt>
                  <c:pt idx="30">
                    <c:v>0.47378040949682892</c:v>
                  </c:pt>
                  <c:pt idx="31">
                    <c:v>0.90563566494309233</c:v>
                  </c:pt>
                  <c:pt idx="32">
                    <c:v>0.63480441708898072</c:v>
                  </c:pt>
                  <c:pt idx="33">
                    <c:v>2.1741312326808684</c:v>
                  </c:pt>
                  <c:pt idx="34">
                    <c:v>1.668382954529007</c:v>
                  </c:pt>
                  <c:pt idx="35">
                    <c:v>0</c:v>
                  </c:pt>
                  <c:pt idx="36">
                    <c:v>8.4774403815852967E-2</c:v>
                  </c:pt>
                  <c:pt idx="37">
                    <c:v>0.14286274616375347</c:v>
                  </c:pt>
                </c:numCache>
              </c:numRef>
            </c:plus>
            <c:minus>
              <c:numRef>
                <c:f>DAG!$B$48:$AM$48</c:f>
                <c:numCache>
                  <c:formatCode>General</c:formatCode>
                  <c:ptCount val="38"/>
                  <c:pt idx="0">
                    <c:v>0.14793288967804741</c:v>
                  </c:pt>
                  <c:pt idx="1">
                    <c:v>0.32518718035619415</c:v>
                  </c:pt>
                  <c:pt idx="2">
                    <c:v>0.3226791030558952</c:v>
                  </c:pt>
                  <c:pt idx="3">
                    <c:v>8.5414944831269546E-2</c:v>
                  </c:pt>
                  <c:pt idx="4">
                    <c:v>0.24167834794840115</c:v>
                  </c:pt>
                  <c:pt idx="5">
                    <c:v>0.11391878351720447</c:v>
                  </c:pt>
                  <c:pt idx="6">
                    <c:v>0.70720335796159017</c:v>
                  </c:pt>
                  <c:pt idx="7">
                    <c:v>0.21899388720056745</c:v>
                  </c:pt>
                  <c:pt idx="8">
                    <c:v>0.71775496552643892</c:v>
                  </c:pt>
                  <c:pt idx="9">
                    <c:v>0.32132438016437026</c:v>
                  </c:pt>
                  <c:pt idx="10">
                    <c:v>0.77758829363901127</c:v>
                  </c:pt>
                  <c:pt idx="11">
                    <c:v>2.5967601762852492</c:v>
                  </c:pt>
                  <c:pt idx="12">
                    <c:v>0.84917935022828828</c:v>
                  </c:pt>
                  <c:pt idx="13">
                    <c:v>0.13403423226247321</c:v>
                  </c:pt>
                  <c:pt idx="14">
                    <c:v>0.30169881765300022</c:v>
                  </c:pt>
                  <c:pt idx="15">
                    <c:v>0.69622047469100945</c:v>
                  </c:pt>
                  <c:pt idx="16">
                    <c:v>0.35826923899898389</c:v>
                  </c:pt>
                  <c:pt idx="17">
                    <c:v>0.96338507456147759</c:v>
                  </c:pt>
                  <c:pt idx="18">
                    <c:v>3.9588148978279021</c:v>
                  </c:pt>
                  <c:pt idx="19">
                    <c:v>2.0564933763795126</c:v>
                  </c:pt>
                  <c:pt idx="20">
                    <c:v>0.11528403493251879</c:v>
                  </c:pt>
                  <c:pt idx="21">
                    <c:v>9.3610510485098667E-3</c:v>
                  </c:pt>
                  <c:pt idx="22">
                    <c:v>0.30246938050459149</c:v>
                  </c:pt>
                  <c:pt idx="23">
                    <c:v>8.4812602220366157E-2</c:v>
                  </c:pt>
                  <c:pt idx="24">
                    <c:v>0.20020354645558361</c:v>
                  </c:pt>
                  <c:pt idx="25">
                    <c:v>1.8542715185004386</c:v>
                  </c:pt>
                  <c:pt idx="26">
                    <c:v>3.0262313632142095</c:v>
                  </c:pt>
                  <c:pt idx="27">
                    <c:v>1.284550209843901</c:v>
                  </c:pt>
                  <c:pt idx="28">
                    <c:v>0.25408740840653371</c:v>
                  </c:pt>
                  <c:pt idx="29">
                    <c:v>2.2249046323818797</c:v>
                  </c:pt>
                  <c:pt idx="30">
                    <c:v>0.47378040949682892</c:v>
                  </c:pt>
                  <c:pt idx="31">
                    <c:v>0.90563566494309233</c:v>
                  </c:pt>
                  <c:pt idx="32">
                    <c:v>0.63480441708898072</c:v>
                  </c:pt>
                  <c:pt idx="33">
                    <c:v>2.1741312326808684</c:v>
                  </c:pt>
                  <c:pt idx="34">
                    <c:v>1.668382954529007</c:v>
                  </c:pt>
                  <c:pt idx="35">
                    <c:v>0</c:v>
                  </c:pt>
                  <c:pt idx="36">
                    <c:v>8.4774403815852967E-2</c:v>
                  </c:pt>
                  <c:pt idx="37">
                    <c:v>0.14286274616375347</c:v>
                  </c:pt>
                </c:numCache>
              </c:numRef>
            </c:minus>
          </c:errBars>
          <c:cat>
            <c:strRef>
              <c:f>DAG!$B$41:$AM$41</c:f>
              <c:strCache>
                <c:ptCount val="38"/>
                <c:pt idx="0">
                  <c:v> 28:2</c:v>
                </c:pt>
                <c:pt idx="1">
                  <c:v> 28:0</c:v>
                </c:pt>
                <c:pt idx="2">
                  <c:v> 29:0</c:v>
                </c:pt>
                <c:pt idx="3">
                  <c:v> 30:4</c:v>
                </c:pt>
                <c:pt idx="4">
                  <c:v> 30:2</c:v>
                </c:pt>
                <c:pt idx="5">
                  <c:v> 30:1</c:v>
                </c:pt>
                <c:pt idx="6">
                  <c:v> 30:0</c:v>
                </c:pt>
                <c:pt idx="7">
                  <c:v> 31:1</c:v>
                </c:pt>
                <c:pt idx="8">
                  <c:v> 31:0</c:v>
                </c:pt>
                <c:pt idx="9">
                  <c:v> 32:2</c:v>
                </c:pt>
                <c:pt idx="10">
                  <c:v> 32:1</c:v>
                </c:pt>
                <c:pt idx="11">
                  <c:v> 32:0</c:v>
                </c:pt>
                <c:pt idx="12">
                  <c:v> 33:5</c:v>
                </c:pt>
                <c:pt idx="13">
                  <c:v> 33:2</c:v>
                </c:pt>
                <c:pt idx="14">
                  <c:v> 33:1</c:v>
                </c:pt>
                <c:pt idx="15">
                  <c:v> 33:0</c:v>
                </c:pt>
                <c:pt idx="16">
                  <c:v> 34:4</c:v>
                </c:pt>
                <c:pt idx="17">
                  <c:v> 34:3</c:v>
                </c:pt>
                <c:pt idx="18">
                  <c:v> 34:2</c:v>
                </c:pt>
                <c:pt idx="19">
                  <c:v> 34:1</c:v>
                </c:pt>
                <c:pt idx="20">
                  <c:v> 35:2</c:v>
                </c:pt>
                <c:pt idx="21">
                  <c:v> 35:1</c:v>
                </c:pt>
                <c:pt idx="22">
                  <c:v> 35:0</c:v>
                </c:pt>
                <c:pt idx="23">
                  <c:v> 36:6</c:v>
                </c:pt>
                <c:pt idx="24">
                  <c:v> 36:5</c:v>
                </c:pt>
                <c:pt idx="25">
                  <c:v> 36:4</c:v>
                </c:pt>
                <c:pt idx="26">
                  <c:v> 36:3</c:v>
                </c:pt>
                <c:pt idx="27">
                  <c:v> 36:2</c:v>
                </c:pt>
                <c:pt idx="28">
                  <c:v> 36:1</c:v>
                </c:pt>
                <c:pt idx="29">
                  <c:v> 36:0</c:v>
                </c:pt>
                <c:pt idx="30">
                  <c:v> 37:4</c:v>
                </c:pt>
                <c:pt idx="31">
                  <c:v> 38:6</c:v>
                </c:pt>
                <c:pt idx="32">
                  <c:v> 38:5</c:v>
                </c:pt>
                <c:pt idx="33">
                  <c:v> 38:4</c:v>
                </c:pt>
                <c:pt idx="34">
                  <c:v> 38:3</c:v>
                </c:pt>
                <c:pt idx="35">
                  <c:v> 38:2</c:v>
                </c:pt>
                <c:pt idx="36">
                  <c:v> 40:2</c:v>
                </c:pt>
                <c:pt idx="37">
                  <c:v> 44:2</c:v>
                </c:pt>
              </c:strCache>
            </c:strRef>
          </c:cat>
          <c:val>
            <c:numRef>
              <c:f>DAG!$B$42:$AM$42</c:f>
              <c:numCache>
                <c:formatCode>0.00</c:formatCode>
                <c:ptCount val="38"/>
                <c:pt idx="0">
                  <c:v>7.4590765039694529E-2</c:v>
                </c:pt>
                <c:pt idx="1">
                  <c:v>0.49943168270996846</c:v>
                </c:pt>
                <c:pt idx="2">
                  <c:v>0.2467900954526917</c:v>
                </c:pt>
                <c:pt idx="3">
                  <c:v>3.8551348526726363E-2</c:v>
                </c:pt>
                <c:pt idx="4">
                  <c:v>0.17743376457274351</c:v>
                </c:pt>
                <c:pt idx="5">
                  <c:v>9.3433242208384726E-2</c:v>
                </c:pt>
                <c:pt idx="6">
                  <c:v>0.63970493026459285</c:v>
                </c:pt>
                <c:pt idx="7">
                  <c:v>0.19203509424732546</c:v>
                </c:pt>
                <c:pt idx="8">
                  <c:v>0.55313338607321028</c:v>
                </c:pt>
                <c:pt idx="9">
                  <c:v>0.83311092908320528</c:v>
                </c:pt>
                <c:pt idx="10">
                  <c:v>1.6464350256700535</c:v>
                </c:pt>
                <c:pt idx="11">
                  <c:v>4.3222266263574323</c:v>
                </c:pt>
                <c:pt idx="12">
                  <c:v>0.72097642076543145</c:v>
                </c:pt>
                <c:pt idx="13">
                  <c:v>7.0758799467328479E-2</c:v>
                </c:pt>
                <c:pt idx="14">
                  <c:v>0.2911374692240159</c:v>
                </c:pt>
                <c:pt idx="15">
                  <c:v>0.54885663759299697</c:v>
                </c:pt>
                <c:pt idx="16">
                  <c:v>1.2899426144701092</c:v>
                </c:pt>
                <c:pt idx="17">
                  <c:v>6.8752770890977537</c:v>
                </c:pt>
                <c:pt idx="18">
                  <c:v>13.534154318064868</c:v>
                </c:pt>
                <c:pt idx="19">
                  <c:v>8.8560004690563829</c:v>
                </c:pt>
                <c:pt idx="20">
                  <c:v>0.28528992904624517</c:v>
                </c:pt>
                <c:pt idx="21">
                  <c:v>4.6273158595245348E-3</c:v>
                </c:pt>
                <c:pt idx="22">
                  <c:v>0.35979659017679044</c:v>
                </c:pt>
                <c:pt idx="23">
                  <c:v>0.24281491268402244</c:v>
                </c:pt>
                <c:pt idx="24">
                  <c:v>0.8106043914112897</c:v>
                </c:pt>
                <c:pt idx="25">
                  <c:v>9.127838748331552</c:v>
                </c:pt>
                <c:pt idx="26">
                  <c:v>14.222035445180133</c:v>
                </c:pt>
                <c:pt idx="27">
                  <c:v>4.6546269553809418</c:v>
                </c:pt>
                <c:pt idx="28">
                  <c:v>0.25738253545673151</c:v>
                </c:pt>
                <c:pt idx="29">
                  <c:v>4.4713977790465691</c:v>
                </c:pt>
                <c:pt idx="30">
                  <c:v>0.16750667017427354</c:v>
                </c:pt>
                <c:pt idx="31">
                  <c:v>7.8618365584771066</c:v>
                </c:pt>
                <c:pt idx="32">
                  <c:v>2.89549463429459</c:v>
                </c:pt>
                <c:pt idx="33">
                  <c:v>10.897681583505502</c:v>
                </c:pt>
                <c:pt idx="34">
                  <c:v>2.0871388892061944</c:v>
                </c:pt>
                <c:pt idx="35">
                  <c:v>0</c:v>
                </c:pt>
                <c:pt idx="36">
                  <c:v>9.9436745527966289E-2</c:v>
                </c:pt>
                <c:pt idx="37">
                  <c:v>5.0509608295661257E-2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2-45BB-8F0B-503DD1F11D8F}"/>
            </c:ext>
          </c:extLst>
        </c:ser>
        <c:ser>
          <c:idx val="1"/>
          <c:order val="1"/>
          <c:tx>
            <c:strRef>
              <c:f>DAG!$A$43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DAG!$B$49:$AM$49</c:f>
                <c:numCache>
                  <c:formatCode>General</c:formatCode>
                  <c:ptCount val="38"/>
                  <c:pt idx="0">
                    <c:v>6.1020220993358527E-2</c:v>
                  </c:pt>
                  <c:pt idx="1">
                    <c:v>0.43240612263173056</c:v>
                  </c:pt>
                  <c:pt idx="2">
                    <c:v>0.88652003020415937</c:v>
                  </c:pt>
                  <c:pt idx="3">
                    <c:v>9.5374598662939403E-2</c:v>
                  </c:pt>
                  <c:pt idx="4">
                    <c:v>0</c:v>
                  </c:pt>
                  <c:pt idx="5">
                    <c:v>0</c:v>
                  </c:pt>
                  <c:pt idx="6">
                    <c:v>1.4220036418849551</c:v>
                  </c:pt>
                  <c:pt idx="7">
                    <c:v>0</c:v>
                  </c:pt>
                  <c:pt idx="8">
                    <c:v>1.8136572121257053</c:v>
                  </c:pt>
                  <c:pt idx="9">
                    <c:v>0.19003248083012719</c:v>
                  </c:pt>
                  <c:pt idx="10">
                    <c:v>0.45428052632926308</c:v>
                  </c:pt>
                  <c:pt idx="11">
                    <c:v>2.6976742361413399</c:v>
                  </c:pt>
                  <c:pt idx="12">
                    <c:v>0</c:v>
                  </c:pt>
                  <c:pt idx="13">
                    <c:v>3.4677424579524982E-2</c:v>
                  </c:pt>
                  <c:pt idx="14">
                    <c:v>4.032460755194462E-2</c:v>
                  </c:pt>
                  <c:pt idx="15">
                    <c:v>2.0620388450105187</c:v>
                  </c:pt>
                  <c:pt idx="16">
                    <c:v>0.39878492937100135</c:v>
                  </c:pt>
                  <c:pt idx="17">
                    <c:v>1.7703648340359883</c:v>
                  </c:pt>
                  <c:pt idx="18">
                    <c:v>2.9579040133778371</c:v>
                  </c:pt>
                  <c:pt idx="19">
                    <c:v>2.4061479367652514</c:v>
                  </c:pt>
                  <c:pt idx="20">
                    <c:v>0.19080110148467064</c:v>
                  </c:pt>
                  <c:pt idx="21">
                    <c:v>0.1098833720110057</c:v>
                  </c:pt>
                  <c:pt idx="22">
                    <c:v>1.4848097965993325</c:v>
                  </c:pt>
                  <c:pt idx="23">
                    <c:v>8.9018067844858495E-2</c:v>
                  </c:pt>
                  <c:pt idx="24">
                    <c:v>0.14347273455692014</c:v>
                  </c:pt>
                  <c:pt idx="25">
                    <c:v>0.85543575200881505</c:v>
                  </c:pt>
                  <c:pt idx="26">
                    <c:v>2.5735678717116528</c:v>
                  </c:pt>
                  <c:pt idx="27">
                    <c:v>1.5513415767484473</c:v>
                  </c:pt>
                  <c:pt idx="28">
                    <c:v>0.10295773486729984</c:v>
                  </c:pt>
                  <c:pt idx="29">
                    <c:v>5.2380875726511338</c:v>
                  </c:pt>
                  <c:pt idx="30">
                    <c:v>0</c:v>
                  </c:pt>
                  <c:pt idx="31">
                    <c:v>1.678062403608737</c:v>
                  </c:pt>
                  <c:pt idx="32">
                    <c:v>0.97279609938028877</c:v>
                  </c:pt>
                  <c:pt idx="33">
                    <c:v>2.8285390981288101</c:v>
                  </c:pt>
                  <c:pt idx="34">
                    <c:v>1.8627843309286145</c:v>
                  </c:pt>
                  <c:pt idx="35">
                    <c:v>0</c:v>
                  </c:pt>
                  <c:pt idx="36">
                    <c:v>3.7377180239242538E-2</c:v>
                  </c:pt>
                  <c:pt idx="37">
                    <c:v>0.15518476578196547</c:v>
                  </c:pt>
                </c:numCache>
              </c:numRef>
            </c:plus>
            <c:minus>
              <c:numRef>
                <c:f>DAG!$B$49:$AM$49</c:f>
                <c:numCache>
                  <c:formatCode>General</c:formatCode>
                  <c:ptCount val="38"/>
                  <c:pt idx="0">
                    <c:v>6.1020220993358527E-2</c:v>
                  </c:pt>
                  <c:pt idx="1">
                    <c:v>0.43240612263173056</c:v>
                  </c:pt>
                  <c:pt idx="2">
                    <c:v>0.88652003020415937</c:v>
                  </c:pt>
                  <c:pt idx="3">
                    <c:v>9.5374598662939403E-2</c:v>
                  </c:pt>
                  <c:pt idx="4">
                    <c:v>0</c:v>
                  </c:pt>
                  <c:pt idx="5">
                    <c:v>0</c:v>
                  </c:pt>
                  <c:pt idx="6">
                    <c:v>1.4220036418849551</c:v>
                  </c:pt>
                  <c:pt idx="7">
                    <c:v>0</c:v>
                  </c:pt>
                  <c:pt idx="8">
                    <c:v>1.8136572121257053</c:v>
                  </c:pt>
                  <c:pt idx="9">
                    <c:v>0.19003248083012719</c:v>
                  </c:pt>
                  <c:pt idx="10">
                    <c:v>0.45428052632926308</c:v>
                  </c:pt>
                  <c:pt idx="11">
                    <c:v>2.6976742361413399</c:v>
                  </c:pt>
                  <c:pt idx="12">
                    <c:v>0</c:v>
                  </c:pt>
                  <c:pt idx="13">
                    <c:v>3.4677424579524982E-2</c:v>
                  </c:pt>
                  <c:pt idx="14">
                    <c:v>4.032460755194462E-2</c:v>
                  </c:pt>
                  <c:pt idx="15">
                    <c:v>2.0620388450105187</c:v>
                  </c:pt>
                  <c:pt idx="16">
                    <c:v>0.39878492937100135</c:v>
                  </c:pt>
                  <c:pt idx="17">
                    <c:v>1.7703648340359883</c:v>
                  </c:pt>
                  <c:pt idx="18">
                    <c:v>2.9579040133778371</c:v>
                  </c:pt>
                  <c:pt idx="19">
                    <c:v>2.4061479367652514</c:v>
                  </c:pt>
                  <c:pt idx="20">
                    <c:v>0.19080110148467064</c:v>
                  </c:pt>
                  <c:pt idx="21">
                    <c:v>0.1098833720110057</c:v>
                  </c:pt>
                  <c:pt idx="22">
                    <c:v>1.4848097965993325</c:v>
                  </c:pt>
                  <c:pt idx="23">
                    <c:v>8.9018067844858495E-2</c:v>
                  </c:pt>
                  <c:pt idx="24">
                    <c:v>0.14347273455692014</c:v>
                  </c:pt>
                  <c:pt idx="25">
                    <c:v>0.85543575200881505</c:v>
                  </c:pt>
                  <c:pt idx="26">
                    <c:v>2.5735678717116528</c:v>
                  </c:pt>
                  <c:pt idx="27">
                    <c:v>1.5513415767484473</c:v>
                  </c:pt>
                  <c:pt idx="28">
                    <c:v>0.10295773486729984</c:v>
                  </c:pt>
                  <c:pt idx="29">
                    <c:v>5.2380875726511338</c:v>
                  </c:pt>
                  <c:pt idx="30">
                    <c:v>0</c:v>
                  </c:pt>
                  <c:pt idx="31">
                    <c:v>1.678062403608737</c:v>
                  </c:pt>
                  <c:pt idx="32">
                    <c:v>0.97279609938028877</c:v>
                  </c:pt>
                  <c:pt idx="33">
                    <c:v>2.8285390981288101</c:v>
                  </c:pt>
                  <c:pt idx="34">
                    <c:v>1.8627843309286145</c:v>
                  </c:pt>
                  <c:pt idx="35">
                    <c:v>0</c:v>
                  </c:pt>
                  <c:pt idx="36">
                    <c:v>3.7377180239242538E-2</c:v>
                  </c:pt>
                  <c:pt idx="37">
                    <c:v>0.15518476578196547</c:v>
                  </c:pt>
                </c:numCache>
              </c:numRef>
            </c:minus>
          </c:errBars>
          <c:cat>
            <c:strRef>
              <c:f>DAG!$B$41:$AM$41</c:f>
              <c:strCache>
                <c:ptCount val="38"/>
                <c:pt idx="0">
                  <c:v> 28:2</c:v>
                </c:pt>
                <c:pt idx="1">
                  <c:v> 28:0</c:v>
                </c:pt>
                <c:pt idx="2">
                  <c:v> 29:0</c:v>
                </c:pt>
                <c:pt idx="3">
                  <c:v> 30:4</c:v>
                </c:pt>
                <c:pt idx="4">
                  <c:v> 30:2</c:v>
                </c:pt>
                <c:pt idx="5">
                  <c:v> 30:1</c:v>
                </c:pt>
                <c:pt idx="6">
                  <c:v> 30:0</c:v>
                </c:pt>
                <c:pt idx="7">
                  <c:v> 31:1</c:v>
                </c:pt>
                <c:pt idx="8">
                  <c:v> 31:0</c:v>
                </c:pt>
                <c:pt idx="9">
                  <c:v> 32:2</c:v>
                </c:pt>
                <c:pt idx="10">
                  <c:v> 32:1</c:v>
                </c:pt>
                <c:pt idx="11">
                  <c:v> 32:0</c:v>
                </c:pt>
                <c:pt idx="12">
                  <c:v> 33:5</c:v>
                </c:pt>
                <c:pt idx="13">
                  <c:v> 33:2</c:v>
                </c:pt>
                <c:pt idx="14">
                  <c:v> 33:1</c:v>
                </c:pt>
                <c:pt idx="15">
                  <c:v> 33:0</c:v>
                </c:pt>
                <c:pt idx="16">
                  <c:v> 34:4</c:v>
                </c:pt>
                <c:pt idx="17">
                  <c:v> 34:3</c:v>
                </c:pt>
                <c:pt idx="18">
                  <c:v> 34:2</c:v>
                </c:pt>
                <c:pt idx="19">
                  <c:v> 34:1</c:v>
                </c:pt>
                <c:pt idx="20">
                  <c:v> 35:2</c:v>
                </c:pt>
                <c:pt idx="21">
                  <c:v> 35:1</c:v>
                </c:pt>
                <c:pt idx="22">
                  <c:v> 35:0</c:v>
                </c:pt>
                <c:pt idx="23">
                  <c:v> 36:6</c:v>
                </c:pt>
                <c:pt idx="24">
                  <c:v> 36:5</c:v>
                </c:pt>
                <c:pt idx="25">
                  <c:v> 36:4</c:v>
                </c:pt>
                <c:pt idx="26">
                  <c:v> 36:3</c:v>
                </c:pt>
                <c:pt idx="27">
                  <c:v> 36:2</c:v>
                </c:pt>
                <c:pt idx="28">
                  <c:v> 36:1</c:v>
                </c:pt>
                <c:pt idx="29">
                  <c:v> 36:0</c:v>
                </c:pt>
                <c:pt idx="30">
                  <c:v> 37:4</c:v>
                </c:pt>
                <c:pt idx="31">
                  <c:v> 38:6</c:v>
                </c:pt>
                <c:pt idx="32">
                  <c:v> 38:5</c:v>
                </c:pt>
                <c:pt idx="33">
                  <c:v> 38:4</c:v>
                </c:pt>
                <c:pt idx="34">
                  <c:v> 38:3</c:v>
                </c:pt>
                <c:pt idx="35">
                  <c:v> 38:2</c:v>
                </c:pt>
                <c:pt idx="36">
                  <c:v> 40:2</c:v>
                </c:pt>
                <c:pt idx="37">
                  <c:v> 44:2</c:v>
                </c:pt>
              </c:strCache>
            </c:strRef>
          </c:cat>
          <c:val>
            <c:numRef>
              <c:f>DAG!$B$43:$AM$43</c:f>
              <c:numCache>
                <c:formatCode>0.00</c:formatCode>
                <c:ptCount val="38"/>
                <c:pt idx="0">
                  <c:v>2.157390602695277E-2</c:v>
                </c:pt>
                <c:pt idx="1">
                  <c:v>0.24676080332264594</c:v>
                </c:pt>
                <c:pt idx="2">
                  <c:v>0.34464753592651987</c:v>
                </c:pt>
                <c:pt idx="3">
                  <c:v>4.6185232036346446E-2</c:v>
                </c:pt>
                <c:pt idx="4">
                  <c:v>0</c:v>
                </c:pt>
                <c:pt idx="5">
                  <c:v>0</c:v>
                </c:pt>
                <c:pt idx="6">
                  <c:v>0.70519418188980587</c:v>
                </c:pt>
                <c:pt idx="7">
                  <c:v>0</c:v>
                </c:pt>
                <c:pt idx="8">
                  <c:v>0.8180816979054798</c:v>
                </c:pt>
                <c:pt idx="9">
                  <c:v>0.27530843996490861</c:v>
                </c:pt>
                <c:pt idx="10">
                  <c:v>0.52637825021423057</c:v>
                </c:pt>
                <c:pt idx="11">
                  <c:v>2.0184701921801316</c:v>
                </c:pt>
                <c:pt idx="12">
                  <c:v>0</c:v>
                </c:pt>
                <c:pt idx="13">
                  <c:v>1.6056124029707436E-2</c:v>
                </c:pt>
                <c:pt idx="14">
                  <c:v>1.4256901724333153E-2</c:v>
                </c:pt>
                <c:pt idx="15">
                  <c:v>0.9751126355931945</c:v>
                </c:pt>
                <c:pt idx="16">
                  <c:v>0.44909552921431772</c:v>
                </c:pt>
                <c:pt idx="17">
                  <c:v>6.6470232113013035</c:v>
                </c:pt>
                <c:pt idx="18">
                  <c:v>14.767576357362593</c:v>
                </c:pt>
                <c:pt idx="19">
                  <c:v>11.10221568853725</c:v>
                </c:pt>
                <c:pt idx="20">
                  <c:v>0.27447799729777728</c:v>
                </c:pt>
                <c:pt idx="21">
                  <c:v>7.5141095944954509E-2</c:v>
                </c:pt>
                <c:pt idx="22">
                  <c:v>0.73365702131576627</c:v>
                </c:pt>
                <c:pt idx="23">
                  <c:v>0.1033342527808707</c:v>
                </c:pt>
                <c:pt idx="24">
                  <c:v>0.76097978877075911</c:v>
                </c:pt>
                <c:pt idx="25">
                  <c:v>9.2382403603092182</c:v>
                </c:pt>
                <c:pt idx="26">
                  <c:v>15.457922784427128</c:v>
                </c:pt>
                <c:pt idx="27">
                  <c:v>5.1383915034468473</c:v>
                </c:pt>
                <c:pt idx="28">
                  <c:v>5.4284537177075237E-2</c:v>
                </c:pt>
                <c:pt idx="29">
                  <c:v>5.4768857991557116</c:v>
                </c:pt>
                <c:pt idx="30">
                  <c:v>0</c:v>
                </c:pt>
                <c:pt idx="31">
                  <c:v>6.9770039538823809</c:v>
                </c:pt>
                <c:pt idx="32">
                  <c:v>2.6316497337393865</c:v>
                </c:pt>
                <c:pt idx="33">
                  <c:v>10.773858798739067</c:v>
                </c:pt>
                <c:pt idx="34">
                  <c:v>3.2271517739473863</c:v>
                </c:pt>
                <c:pt idx="35">
                  <c:v>0</c:v>
                </c:pt>
                <c:pt idx="36">
                  <c:v>2.1586799818087685E-2</c:v>
                </c:pt>
                <c:pt idx="37">
                  <c:v>8.1497112017871548E-2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92-45BB-8F0B-503DD1F11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629888"/>
        <c:axId val="160631808"/>
      </c:barChart>
      <c:catAx>
        <c:axId val="16062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DAG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60631808"/>
        <c:crosses val="autoZero"/>
        <c:auto val="1"/>
        <c:lblAlgn val="ctr"/>
        <c:lblOffset val="100"/>
        <c:noMultiLvlLbl val="0"/>
      </c:catAx>
      <c:valAx>
        <c:axId val="16063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062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TAG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TAG!$A$42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TAG!$B$48:$CF$48</c:f>
                <c:numCache>
                  <c:formatCode>General</c:formatCode>
                  <c:ptCount val="83"/>
                  <c:pt idx="0">
                    <c:v>3.6059371053972621E-3</c:v>
                  </c:pt>
                  <c:pt idx="1">
                    <c:v>2.031636120181108E-2</c:v>
                  </c:pt>
                  <c:pt idx="2">
                    <c:v>3.307904857669082E-3</c:v>
                  </c:pt>
                  <c:pt idx="3">
                    <c:v>1.8310554618561421E-3</c:v>
                  </c:pt>
                  <c:pt idx="4">
                    <c:v>9.2239171522379444E-3</c:v>
                  </c:pt>
                  <c:pt idx="5">
                    <c:v>2.9108783968606238E-3</c:v>
                  </c:pt>
                  <c:pt idx="6">
                    <c:v>7.9610701464297405E-3</c:v>
                  </c:pt>
                  <c:pt idx="7">
                    <c:v>4.9797159019406402E-3</c:v>
                  </c:pt>
                  <c:pt idx="8">
                    <c:v>6.3520895391839327E-3</c:v>
                  </c:pt>
                  <c:pt idx="9">
                    <c:v>1.6589024566753229E-2</c:v>
                  </c:pt>
                  <c:pt idx="10">
                    <c:v>6.2066582718371113E-3</c:v>
                  </c:pt>
                  <c:pt idx="11">
                    <c:v>1.5635624732238614E-2</c:v>
                  </c:pt>
                  <c:pt idx="12">
                    <c:v>3.3415135359543932E-3</c:v>
                  </c:pt>
                  <c:pt idx="13">
                    <c:v>7.917358518856641E-3</c:v>
                  </c:pt>
                  <c:pt idx="14">
                    <c:v>1.6985946199356915E-2</c:v>
                  </c:pt>
                  <c:pt idx="15">
                    <c:v>1.7460472613317617E-2</c:v>
                  </c:pt>
                  <c:pt idx="16">
                    <c:v>3.4416178398258318E-3</c:v>
                  </c:pt>
                  <c:pt idx="17">
                    <c:v>6.745508334856245E-3</c:v>
                  </c:pt>
                  <c:pt idx="18">
                    <c:v>1.4888944651811196E-2</c:v>
                  </c:pt>
                  <c:pt idx="19">
                    <c:v>4.7374810530279338E-2</c:v>
                  </c:pt>
                  <c:pt idx="20">
                    <c:v>0.14459148530689089</c:v>
                  </c:pt>
                  <c:pt idx="21">
                    <c:v>0.1029919397032884</c:v>
                  </c:pt>
                  <c:pt idx="22">
                    <c:v>1.4847429948621016E-2</c:v>
                  </c:pt>
                  <c:pt idx="23">
                    <c:v>0</c:v>
                  </c:pt>
                  <c:pt idx="24">
                    <c:v>1.7235208139909738E-2</c:v>
                  </c:pt>
                  <c:pt idx="25">
                    <c:v>9.8781475008720299E-3</c:v>
                  </c:pt>
                  <c:pt idx="26">
                    <c:v>5.4880708841241136E-3</c:v>
                  </c:pt>
                  <c:pt idx="27">
                    <c:v>5.6348531852933072E-2</c:v>
                  </c:pt>
                  <c:pt idx="28">
                    <c:v>0.19696824579184166</c:v>
                  </c:pt>
                  <c:pt idx="29">
                    <c:v>0.71852919935962289</c:v>
                  </c:pt>
                  <c:pt idx="30">
                    <c:v>1.2944990134899119</c:v>
                  </c:pt>
                  <c:pt idx="31">
                    <c:v>0.18501546176159842</c:v>
                  </c:pt>
                  <c:pt idx="32">
                    <c:v>1.0382862023342971E-2</c:v>
                  </c:pt>
                  <c:pt idx="33">
                    <c:v>1.888927673520804E-2</c:v>
                  </c:pt>
                  <c:pt idx="34">
                    <c:v>2.285357069953178E-2</c:v>
                  </c:pt>
                  <c:pt idx="35">
                    <c:v>2.2421378653197745E-2</c:v>
                  </c:pt>
                  <c:pt idx="36">
                    <c:v>2.250183969762103E-2</c:v>
                  </c:pt>
                  <c:pt idx="37">
                    <c:v>8.6661627730427772E-3</c:v>
                  </c:pt>
                  <c:pt idx="38">
                    <c:v>0.16734698181044194</c:v>
                  </c:pt>
                  <c:pt idx="39">
                    <c:v>0.5749323254542047</c:v>
                  </c:pt>
                  <c:pt idx="40">
                    <c:v>1.8654048387117754</c:v>
                  </c:pt>
                  <c:pt idx="41">
                    <c:v>1.0977114822929097</c:v>
                  </c:pt>
                  <c:pt idx="42">
                    <c:v>3.9256088969976921</c:v>
                  </c:pt>
                  <c:pt idx="43">
                    <c:v>2.1496524692672884E-2</c:v>
                  </c:pt>
                  <c:pt idx="44">
                    <c:v>1.8313276682065463E-2</c:v>
                  </c:pt>
                  <c:pt idx="45">
                    <c:v>2.2011036634419164E-2</c:v>
                  </c:pt>
                  <c:pt idx="46">
                    <c:v>5.0966422225101359E-2</c:v>
                  </c:pt>
                  <c:pt idx="47">
                    <c:v>7.9954853340719646E-3</c:v>
                  </c:pt>
                  <c:pt idx="48">
                    <c:v>2.5971381146205112E-2</c:v>
                  </c:pt>
                  <c:pt idx="49">
                    <c:v>4.9095041251402759E-2</c:v>
                  </c:pt>
                  <c:pt idx="50">
                    <c:v>0.31394790292498503</c:v>
                  </c:pt>
                  <c:pt idx="51">
                    <c:v>6.9620848066794926E-3</c:v>
                  </c:pt>
                  <c:pt idx="52">
                    <c:v>1.0747947992214069</c:v>
                  </c:pt>
                  <c:pt idx="53">
                    <c:v>1.5920815569401228</c:v>
                  </c:pt>
                  <c:pt idx="54">
                    <c:v>1.0262543241014637</c:v>
                  </c:pt>
                  <c:pt idx="55">
                    <c:v>1.1012298404465366</c:v>
                  </c:pt>
                  <c:pt idx="56">
                    <c:v>1.3645925976215207E-2</c:v>
                  </c:pt>
                  <c:pt idx="57">
                    <c:v>9.214689323824762E-3</c:v>
                  </c:pt>
                  <c:pt idx="58">
                    <c:v>2.0353537751914182E-2</c:v>
                  </c:pt>
                  <c:pt idx="59">
                    <c:v>2.1698786644398671E-2</c:v>
                  </c:pt>
                  <c:pt idx="60">
                    <c:v>1.4119864679448474E-2</c:v>
                  </c:pt>
                  <c:pt idx="61">
                    <c:v>9.8702340475823352E-2</c:v>
                  </c:pt>
                  <c:pt idx="62">
                    <c:v>0.4980442685189263</c:v>
                  </c:pt>
                  <c:pt idx="63">
                    <c:v>0.51751347193769048</c:v>
                  </c:pt>
                  <c:pt idx="64">
                    <c:v>0.41338044652704575</c:v>
                  </c:pt>
                  <c:pt idx="65">
                    <c:v>0.25818062600536934</c:v>
                  </c:pt>
                  <c:pt idx="66">
                    <c:v>0.15107795692157844</c:v>
                  </c:pt>
                  <c:pt idx="67">
                    <c:v>3.2899146391918425E-2</c:v>
                  </c:pt>
                  <c:pt idx="68">
                    <c:v>2.2585772610600094E-3</c:v>
                  </c:pt>
                  <c:pt idx="69">
                    <c:v>2.8067634195657913E-3</c:v>
                  </c:pt>
                  <c:pt idx="70">
                    <c:v>4.4905275292081229E-3</c:v>
                  </c:pt>
                  <c:pt idx="71">
                    <c:v>2.1894148020302574E-2</c:v>
                  </c:pt>
                  <c:pt idx="72">
                    <c:v>0.15733642032750211</c:v>
                  </c:pt>
                  <c:pt idx="73">
                    <c:v>0.30546440457174012</c:v>
                  </c:pt>
                  <c:pt idx="74">
                    <c:v>0.32837358667921424</c:v>
                  </c:pt>
                  <c:pt idx="75">
                    <c:v>0.1022347684598004</c:v>
                  </c:pt>
                  <c:pt idx="76">
                    <c:v>1.3050885893782617E-2</c:v>
                  </c:pt>
                  <c:pt idx="77">
                    <c:v>0</c:v>
                  </c:pt>
                  <c:pt idx="78">
                    <c:v>2.5604630745954638E-2</c:v>
                  </c:pt>
                  <c:pt idx="79">
                    <c:v>1.6807638934325703E-2</c:v>
                  </c:pt>
                  <c:pt idx="80">
                    <c:v>3.2067058422113881E-2</c:v>
                  </c:pt>
                  <c:pt idx="81">
                    <c:v>4.8408224916195272E-2</c:v>
                  </c:pt>
                  <c:pt idx="82">
                    <c:v>4.7435178259364622E-2</c:v>
                  </c:pt>
                </c:numCache>
              </c:numRef>
            </c:plus>
            <c:minus>
              <c:numRef>
                <c:f>TAG!$B$48:$CF$48</c:f>
                <c:numCache>
                  <c:formatCode>General</c:formatCode>
                  <c:ptCount val="83"/>
                  <c:pt idx="0">
                    <c:v>3.6059371053972621E-3</c:v>
                  </c:pt>
                  <c:pt idx="1">
                    <c:v>2.031636120181108E-2</c:v>
                  </c:pt>
                  <c:pt idx="2">
                    <c:v>3.307904857669082E-3</c:v>
                  </c:pt>
                  <c:pt idx="3">
                    <c:v>1.8310554618561421E-3</c:v>
                  </c:pt>
                  <c:pt idx="4">
                    <c:v>9.2239171522379444E-3</c:v>
                  </c:pt>
                  <c:pt idx="5">
                    <c:v>2.9108783968606238E-3</c:v>
                  </c:pt>
                  <c:pt idx="6">
                    <c:v>7.9610701464297405E-3</c:v>
                  </c:pt>
                  <c:pt idx="7">
                    <c:v>4.9797159019406402E-3</c:v>
                  </c:pt>
                  <c:pt idx="8">
                    <c:v>6.3520895391839327E-3</c:v>
                  </c:pt>
                  <c:pt idx="9">
                    <c:v>1.6589024566753229E-2</c:v>
                  </c:pt>
                  <c:pt idx="10">
                    <c:v>6.2066582718371113E-3</c:v>
                  </c:pt>
                  <c:pt idx="11">
                    <c:v>1.5635624732238614E-2</c:v>
                  </c:pt>
                  <c:pt idx="12">
                    <c:v>3.3415135359543932E-3</c:v>
                  </c:pt>
                  <c:pt idx="13">
                    <c:v>7.917358518856641E-3</c:v>
                  </c:pt>
                  <c:pt idx="14">
                    <c:v>1.6985946199356915E-2</c:v>
                  </c:pt>
                  <c:pt idx="15">
                    <c:v>1.7460472613317617E-2</c:v>
                  </c:pt>
                  <c:pt idx="16">
                    <c:v>3.4416178398258318E-3</c:v>
                  </c:pt>
                  <c:pt idx="17">
                    <c:v>6.745508334856245E-3</c:v>
                  </c:pt>
                  <c:pt idx="18">
                    <c:v>1.4888944651811196E-2</c:v>
                  </c:pt>
                  <c:pt idx="19">
                    <c:v>4.7374810530279338E-2</c:v>
                  </c:pt>
                  <c:pt idx="20">
                    <c:v>0.14459148530689089</c:v>
                  </c:pt>
                  <c:pt idx="21">
                    <c:v>0.1029919397032884</c:v>
                  </c:pt>
                  <c:pt idx="22">
                    <c:v>1.4847429948621016E-2</c:v>
                  </c:pt>
                  <c:pt idx="23">
                    <c:v>0</c:v>
                  </c:pt>
                  <c:pt idx="24">
                    <c:v>1.7235208139909738E-2</c:v>
                  </c:pt>
                  <c:pt idx="25">
                    <c:v>9.8781475008720299E-3</c:v>
                  </c:pt>
                  <c:pt idx="26">
                    <c:v>5.4880708841241136E-3</c:v>
                  </c:pt>
                  <c:pt idx="27">
                    <c:v>5.6348531852933072E-2</c:v>
                  </c:pt>
                  <c:pt idx="28">
                    <c:v>0.19696824579184166</c:v>
                  </c:pt>
                  <c:pt idx="29">
                    <c:v>0.71852919935962289</c:v>
                  </c:pt>
                  <c:pt idx="30">
                    <c:v>1.2944990134899119</c:v>
                  </c:pt>
                  <c:pt idx="31">
                    <c:v>0.18501546176159842</c:v>
                  </c:pt>
                  <c:pt idx="32">
                    <c:v>1.0382862023342971E-2</c:v>
                  </c:pt>
                  <c:pt idx="33">
                    <c:v>1.888927673520804E-2</c:v>
                  </c:pt>
                  <c:pt idx="34">
                    <c:v>2.285357069953178E-2</c:v>
                  </c:pt>
                  <c:pt idx="35">
                    <c:v>2.2421378653197745E-2</c:v>
                  </c:pt>
                  <c:pt idx="36">
                    <c:v>2.250183969762103E-2</c:v>
                  </c:pt>
                  <c:pt idx="37">
                    <c:v>8.6661627730427772E-3</c:v>
                  </c:pt>
                  <c:pt idx="38">
                    <c:v>0.16734698181044194</c:v>
                  </c:pt>
                  <c:pt idx="39">
                    <c:v>0.5749323254542047</c:v>
                  </c:pt>
                  <c:pt idx="40">
                    <c:v>1.8654048387117754</c:v>
                  </c:pt>
                  <c:pt idx="41">
                    <c:v>1.0977114822929097</c:v>
                  </c:pt>
                  <c:pt idx="42">
                    <c:v>3.9256088969976921</c:v>
                  </c:pt>
                  <c:pt idx="43">
                    <c:v>2.1496524692672884E-2</c:v>
                  </c:pt>
                  <c:pt idx="44">
                    <c:v>1.8313276682065463E-2</c:v>
                  </c:pt>
                  <c:pt idx="45">
                    <c:v>2.2011036634419164E-2</c:v>
                  </c:pt>
                  <c:pt idx="46">
                    <c:v>5.0966422225101359E-2</c:v>
                  </c:pt>
                  <c:pt idx="47">
                    <c:v>7.9954853340719646E-3</c:v>
                  </c:pt>
                  <c:pt idx="48">
                    <c:v>2.5971381146205112E-2</c:v>
                  </c:pt>
                  <c:pt idx="49">
                    <c:v>4.9095041251402759E-2</c:v>
                  </c:pt>
                  <c:pt idx="50">
                    <c:v>0.31394790292498503</c:v>
                  </c:pt>
                  <c:pt idx="51">
                    <c:v>6.9620848066794926E-3</c:v>
                  </c:pt>
                  <c:pt idx="52">
                    <c:v>1.0747947992214069</c:v>
                  </c:pt>
                  <c:pt idx="53">
                    <c:v>1.5920815569401228</c:v>
                  </c:pt>
                  <c:pt idx="54">
                    <c:v>1.0262543241014637</c:v>
                  </c:pt>
                  <c:pt idx="55">
                    <c:v>1.1012298404465366</c:v>
                  </c:pt>
                  <c:pt idx="56">
                    <c:v>1.3645925976215207E-2</c:v>
                  </c:pt>
                  <c:pt idx="57">
                    <c:v>9.214689323824762E-3</c:v>
                  </c:pt>
                  <c:pt idx="58">
                    <c:v>2.0353537751914182E-2</c:v>
                  </c:pt>
                  <c:pt idx="59">
                    <c:v>2.1698786644398671E-2</c:v>
                  </c:pt>
                  <c:pt idx="60">
                    <c:v>1.4119864679448474E-2</c:v>
                  </c:pt>
                  <c:pt idx="61">
                    <c:v>9.8702340475823352E-2</c:v>
                  </c:pt>
                  <c:pt idx="62">
                    <c:v>0.4980442685189263</c:v>
                  </c:pt>
                  <c:pt idx="63">
                    <c:v>0.51751347193769048</c:v>
                  </c:pt>
                  <c:pt idx="64">
                    <c:v>0.41338044652704575</c:v>
                  </c:pt>
                  <c:pt idx="65">
                    <c:v>0.25818062600536934</c:v>
                  </c:pt>
                  <c:pt idx="66">
                    <c:v>0.15107795692157844</c:v>
                  </c:pt>
                  <c:pt idx="67">
                    <c:v>3.2899146391918425E-2</c:v>
                  </c:pt>
                  <c:pt idx="68">
                    <c:v>2.2585772610600094E-3</c:v>
                  </c:pt>
                  <c:pt idx="69">
                    <c:v>2.8067634195657913E-3</c:v>
                  </c:pt>
                  <c:pt idx="70">
                    <c:v>4.4905275292081229E-3</c:v>
                  </c:pt>
                  <c:pt idx="71">
                    <c:v>2.1894148020302574E-2</c:v>
                  </c:pt>
                  <c:pt idx="72">
                    <c:v>0.15733642032750211</c:v>
                  </c:pt>
                  <c:pt idx="73">
                    <c:v>0.30546440457174012</c:v>
                  </c:pt>
                  <c:pt idx="74">
                    <c:v>0.32837358667921424</c:v>
                  </c:pt>
                  <c:pt idx="75">
                    <c:v>0.1022347684598004</c:v>
                  </c:pt>
                  <c:pt idx="76">
                    <c:v>1.3050885893782617E-2</c:v>
                  </c:pt>
                  <c:pt idx="77">
                    <c:v>0</c:v>
                  </c:pt>
                  <c:pt idx="78">
                    <c:v>2.5604630745954638E-2</c:v>
                  </c:pt>
                  <c:pt idx="79">
                    <c:v>1.6807638934325703E-2</c:v>
                  </c:pt>
                  <c:pt idx="80">
                    <c:v>3.2067058422113881E-2</c:v>
                  </c:pt>
                  <c:pt idx="81">
                    <c:v>4.8408224916195272E-2</c:v>
                  </c:pt>
                  <c:pt idx="82">
                    <c:v>4.7435178259364622E-2</c:v>
                  </c:pt>
                </c:numCache>
              </c:numRef>
            </c:minus>
          </c:errBars>
          <c:cat>
            <c:strRef>
              <c:f>TAG!$B$41:$CF$41</c:f>
              <c:strCache>
                <c:ptCount val="83"/>
                <c:pt idx="0">
                  <c:v> 39:0</c:v>
                </c:pt>
                <c:pt idx="1">
                  <c:v> 40:0</c:v>
                </c:pt>
                <c:pt idx="2">
                  <c:v> 41:0</c:v>
                </c:pt>
                <c:pt idx="3">
                  <c:v> 42:1</c:v>
                </c:pt>
                <c:pt idx="4">
                  <c:v> 42:0</c:v>
                </c:pt>
                <c:pt idx="5">
                  <c:v> 43:1</c:v>
                </c:pt>
                <c:pt idx="6">
                  <c:v> 43:0</c:v>
                </c:pt>
                <c:pt idx="7">
                  <c:v> 44:2</c:v>
                </c:pt>
                <c:pt idx="8">
                  <c:v> 44:1</c:v>
                </c:pt>
                <c:pt idx="9">
                  <c:v> 44:0</c:v>
                </c:pt>
                <c:pt idx="10">
                  <c:v> 45:1</c:v>
                </c:pt>
                <c:pt idx="11">
                  <c:v> 45:0</c:v>
                </c:pt>
                <c:pt idx="12">
                  <c:v> 46:3</c:v>
                </c:pt>
                <c:pt idx="13">
                  <c:v> 46:2</c:v>
                </c:pt>
                <c:pt idx="14">
                  <c:v> 46:1</c:v>
                </c:pt>
                <c:pt idx="15">
                  <c:v> 46:0</c:v>
                </c:pt>
                <c:pt idx="16">
                  <c:v> 47:2</c:v>
                </c:pt>
                <c:pt idx="17">
                  <c:v> 47:1</c:v>
                </c:pt>
                <c:pt idx="18">
                  <c:v> 47:0</c:v>
                </c:pt>
                <c:pt idx="19">
                  <c:v> 48:3</c:v>
                </c:pt>
                <c:pt idx="20">
                  <c:v> 48:2</c:v>
                </c:pt>
                <c:pt idx="21">
                  <c:v> 48:1</c:v>
                </c:pt>
                <c:pt idx="22">
                  <c:v> 48:0</c:v>
                </c:pt>
                <c:pt idx="23">
                  <c:v> 49:3</c:v>
                </c:pt>
                <c:pt idx="24">
                  <c:v> 49:2</c:v>
                </c:pt>
                <c:pt idx="25">
                  <c:v> 49:1</c:v>
                </c:pt>
                <c:pt idx="26">
                  <c:v> 49:0</c:v>
                </c:pt>
                <c:pt idx="27">
                  <c:v> 50:5</c:v>
                </c:pt>
                <c:pt idx="28">
                  <c:v> 50:4</c:v>
                </c:pt>
                <c:pt idx="29">
                  <c:v> 50:3</c:v>
                </c:pt>
                <c:pt idx="30">
                  <c:v> 50:2</c:v>
                </c:pt>
                <c:pt idx="31">
                  <c:v> 50:1</c:v>
                </c:pt>
                <c:pt idx="32">
                  <c:v> 51:5</c:v>
                </c:pt>
                <c:pt idx="33">
                  <c:v> 51:4</c:v>
                </c:pt>
                <c:pt idx="34">
                  <c:v> 51:3</c:v>
                </c:pt>
                <c:pt idx="35">
                  <c:v> 51:2</c:v>
                </c:pt>
                <c:pt idx="36">
                  <c:v> 52:7</c:v>
                </c:pt>
                <c:pt idx="37">
                  <c:v> 51:0</c:v>
                </c:pt>
                <c:pt idx="38">
                  <c:v> 52:6</c:v>
                </c:pt>
                <c:pt idx="39">
                  <c:v> 52:5</c:v>
                </c:pt>
                <c:pt idx="40">
                  <c:v> 52:4</c:v>
                </c:pt>
                <c:pt idx="41">
                  <c:v> 52:3</c:v>
                </c:pt>
                <c:pt idx="42">
                  <c:v> 52:2</c:v>
                </c:pt>
                <c:pt idx="43">
                  <c:v> 52:0</c:v>
                </c:pt>
                <c:pt idx="44">
                  <c:v> 53:5</c:v>
                </c:pt>
                <c:pt idx="45">
                  <c:v> 53:4</c:v>
                </c:pt>
                <c:pt idx="46">
                  <c:v> 53:3</c:v>
                </c:pt>
                <c:pt idx="47">
                  <c:v> 54:9</c:v>
                </c:pt>
                <c:pt idx="48">
                  <c:v> 53:2</c:v>
                </c:pt>
                <c:pt idx="49">
                  <c:v> 54:8</c:v>
                </c:pt>
                <c:pt idx="50">
                  <c:v> 54:7</c:v>
                </c:pt>
                <c:pt idx="51">
                  <c:v> 53:0</c:v>
                </c:pt>
                <c:pt idx="52">
                  <c:v> 54:6</c:v>
                </c:pt>
                <c:pt idx="53">
                  <c:v> 54:5</c:v>
                </c:pt>
                <c:pt idx="54">
                  <c:v> 54:4</c:v>
                </c:pt>
                <c:pt idx="55">
                  <c:v> 54:3</c:v>
                </c:pt>
                <c:pt idx="56">
                  <c:v> 54:0</c:v>
                </c:pt>
                <c:pt idx="57">
                  <c:v> 55:6</c:v>
                </c:pt>
                <c:pt idx="58">
                  <c:v> 55:5</c:v>
                </c:pt>
                <c:pt idx="59">
                  <c:v> 55:4</c:v>
                </c:pt>
                <c:pt idx="60">
                  <c:v> 55:3</c:v>
                </c:pt>
                <c:pt idx="61">
                  <c:v> 56:9</c:v>
                </c:pt>
                <c:pt idx="62">
                  <c:v> 56:8</c:v>
                </c:pt>
                <c:pt idx="63">
                  <c:v> 56:7</c:v>
                </c:pt>
                <c:pt idx="64">
                  <c:v> 56:6</c:v>
                </c:pt>
                <c:pt idx="65">
                  <c:v> 56:5</c:v>
                </c:pt>
                <c:pt idx="66">
                  <c:v> 56:4</c:v>
                </c:pt>
                <c:pt idx="67">
                  <c:v> 56:3</c:v>
                </c:pt>
                <c:pt idx="68">
                  <c:v> 56:0</c:v>
                </c:pt>
                <c:pt idx="69">
                  <c:v> 57:6</c:v>
                </c:pt>
                <c:pt idx="70">
                  <c:v> 57:5</c:v>
                </c:pt>
                <c:pt idx="71">
                  <c:v> 58:11</c:v>
                </c:pt>
                <c:pt idx="72">
                  <c:v> 58:10</c:v>
                </c:pt>
                <c:pt idx="73">
                  <c:v> 58:9</c:v>
                </c:pt>
                <c:pt idx="74">
                  <c:v> 58:8</c:v>
                </c:pt>
                <c:pt idx="75">
                  <c:v> 58:6</c:v>
                </c:pt>
                <c:pt idx="76">
                  <c:v> 58:3</c:v>
                </c:pt>
                <c:pt idx="77">
                  <c:v> 58:2</c:v>
                </c:pt>
                <c:pt idx="78">
                  <c:v> 60:12</c:v>
                </c:pt>
                <c:pt idx="79">
                  <c:v> 60:11</c:v>
                </c:pt>
                <c:pt idx="80">
                  <c:v> 60:10</c:v>
                </c:pt>
                <c:pt idx="81">
                  <c:v> 60:9</c:v>
                </c:pt>
                <c:pt idx="82">
                  <c:v> 60:8</c:v>
                </c:pt>
              </c:strCache>
            </c:strRef>
          </c:cat>
          <c:val>
            <c:numRef>
              <c:f>TAG!$B$42:$CF$42</c:f>
              <c:numCache>
                <c:formatCode>0.00</c:formatCode>
                <c:ptCount val="83"/>
                <c:pt idx="0">
                  <c:v>4.173103009304107E-3</c:v>
                </c:pt>
                <c:pt idx="1">
                  <c:v>1.6246986372435483E-2</c:v>
                </c:pt>
                <c:pt idx="2">
                  <c:v>4.0677438657425458E-3</c:v>
                </c:pt>
                <c:pt idx="3">
                  <c:v>4.7750117306644491E-3</c:v>
                </c:pt>
                <c:pt idx="4">
                  <c:v>1.7641682090087343E-2</c:v>
                </c:pt>
                <c:pt idx="5">
                  <c:v>9.9759137644022926E-3</c:v>
                </c:pt>
                <c:pt idx="6">
                  <c:v>2.1560570969074218E-2</c:v>
                </c:pt>
                <c:pt idx="7">
                  <c:v>4.5339635433114386E-3</c:v>
                </c:pt>
                <c:pt idx="8">
                  <c:v>5.7852109325135341E-3</c:v>
                </c:pt>
                <c:pt idx="9">
                  <c:v>3.4941662679877215E-2</c:v>
                </c:pt>
                <c:pt idx="10">
                  <c:v>1.5843926981387594E-2</c:v>
                </c:pt>
                <c:pt idx="11">
                  <c:v>3.7020497453304248E-2</c:v>
                </c:pt>
                <c:pt idx="12">
                  <c:v>8.0244568714436509E-3</c:v>
                </c:pt>
                <c:pt idx="13">
                  <c:v>2.7673922393914269E-2</c:v>
                </c:pt>
                <c:pt idx="14">
                  <c:v>3.9909770754396418E-2</c:v>
                </c:pt>
                <c:pt idx="15">
                  <c:v>5.1540828353645415E-2</c:v>
                </c:pt>
                <c:pt idx="16">
                  <c:v>1.459624705137658E-2</c:v>
                </c:pt>
                <c:pt idx="17">
                  <c:v>1.5646743719636959E-2</c:v>
                </c:pt>
                <c:pt idx="18">
                  <c:v>3.4585975012847388E-2</c:v>
                </c:pt>
                <c:pt idx="19">
                  <c:v>0.1783984287634989</c:v>
                </c:pt>
                <c:pt idx="20">
                  <c:v>0.39630268591476381</c:v>
                </c:pt>
                <c:pt idx="21">
                  <c:v>0.27398695988696098</c:v>
                </c:pt>
                <c:pt idx="22">
                  <c:v>2.229684891870563E-2</c:v>
                </c:pt>
                <c:pt idx="23">
                  <c:v>0</c:v>
                </c:pt>
                <c:pt idx="24">
                  <c:v>9.3573571271509212E-2</c:v>
                </c:pt>
                <c:pt idx="25">
                  <c:v>1.5998494694892829E-2</c:v>
                </c:pt>
                <c:pt idx="26">
                  <c:v>5.8789000567089113E-3</c:v>
                </c:pt>
                <c:pt idx="27">
                  <c:v>8.3102998610504103E-2</c:v>
                </c:pt>
                <c:pt idx="28">
                  <c:v>0.91456008370062414</c:v>
                </c:pt>
                <c:pt idx="29">
                  <c:v>4.006277651321084</c:v>
                </c:pt>
                <c:pt idx="30">
                  <c:v>5.7092222473040062</c:v>
                </c:pt>
                <c:pt idx="31">
                  <c:v>0.77512754179825183</c:v>
                </c:pt>
                <c:pt idx="32">
                  <c:v>4.6329243024502406E-2</c:v>
                </c:pt>
                <c:pt idx="33">
                  <c:v>0.16466293950506336</c:v>
                </c:pt>
                <c:pt idx="34">
                  <c:v>0.35880866512396004</c:v>
                </c:pt>
                <c:pt idx="35">
                  <c:v>1.1465729357582694E-2</c:v>
                </c:pt>
                <c:pt idx="36">
                  <c:v>5.2101706576075477E-2</c:v>
                </c:pt>
                <c:pt idx="37">
                  <c:v>5.961724920735551E-3</c:v>
                </c:pt>
                <c:pt idx="38">
                  <c:v>0.62373112020262089</c:v>
                </c:pt>
                <c:pt idx="39">
                  <c:v>3.1987177076566811</c:v>
                </c:pt>
                <c:pt idx="40">
                  <c:v>12.759104272763604</c:v>
                </c:pt>
                <c:pt idx="41">
                  <c:v>23.566758284646834</c:v>
                </c:pt>
                <c:pt idx="42">
                  <c:v>11.677259099755222</c:v>
                </c:pt>
                <c:pt idx="43">
                  <c:v>3.2097175949018751E-2</c:v>
                </c:pt>
                <c:pt idx="44">
                  <c:v>0.14094358774423071</c:v>
                </c:pt>
                <c:pt idx="45">
                  <c:v>0.30683001824374417</c:v>
                </c:pt>
                <c:pt idx="46">
                  <c:v>0.35362367998118166</c:v>
                </c:pt>
                <c:pt idx="47">
                  <c:v>2.8268309492999375E-3</c:v>
                </c:pt>
                <c:pt idx="48">
                  <c:v>7.0452323950211393E-2</c:v>
                </c:pt>
                <c:pt idx="49">
                  <c:v>0.15839362517536065</c:v>
                </c:pt>
                <c:pt idx="50">
                  <c:v>1.1404329413085761</c:v>
                </c:pt>
                <c:pt idx="51">
                  <c:v>3.6320520589741287E-3</c:v>
                </c:pt>
                <c:pt idx="52">
                  <c:v>3.8878989332788416</c:v>
                </c:pt>
                <c:pt idx="53">
                  <c:v>8.1842139385377575</c:v>
                </c:pt>
                <c:pt idx="54">
                  <c:v>7.8047789087299808</c:v>
                </c:pt>
                <c:pt idx="55">
                  <c:v>3.6901363949500432</c:v>
                </c:pt>
                <c:pt idx="56">
                  <c:v>1.8353406566469999E-2</c:v>
                </c:pt>
                <c:pt idx="57">
                  <c:v>2.8776600328881883E-2</c:v>
                </c:pt>
                <c:pt idx="58">
                  <c:v>6.2732638388923068E-2</c:v>
                </c:pt>
                <c:pt idx="59">
                  <c:v>6.958704053812724E-2</c:v>
                </c:pt>
                <c:pt idx="60">
                  <c:v>3.5569953591369045E-2</c:v>
                </c:pt>
                <c:pt idx="61">
                  <c:v>0.36937304701575169</c:v>
                </c:pt>
                <c:pt idx="62">
                  <c:v>1.5415086479769446</c:v>
                </c:pt>
                <c:pt idx="63">
                  <c:v>1.9097851079364692</c:v>
                </c:pt>
                <c:pt idx="64">
                  <c:v>1.480283595154503</c:v>
                </c:pt>
                <c:pt idx="65">
                  <c:v>0.84017227770814151</c:v>
                </c:pt>
                <c:pt idx="66">
                  <c:v>0.32649382381575826</c:v>
                </c:pt>
                <c:pt idx="67">
                  <c:v>2.8336540201495963E-2</c:v>
                </c:pt>
                <c:pt idx="68">
                  <c:v>3.343487406805035E-3</c:v>
                </c:pt>
                <c:pt idx="69">
                  <c:v>1.5374468910075527E-3</c:v>
                </c:pt>
                <c:pt idx="70">
                  <c:v>6.7381232581438903E-3</c:v>
                </c:pt>
                <c:pt idx="71">
                  <c:v>6.029625235334405E-2</c:v>
                </c:pt>
                <c:pt idx="72">
                  <c:v>0.30881983411639358</c:v>
                </c:pt>
                <c:pt idx="73">
                  <c:v>0.68088638926638667</c:v>
                </c:pt>
                <c:pt idx="74">
                  <c:v>0.68927500432017164</c:v>
                </c:pt>
                <c:pt idx="75">
                  <c:v>0.1826285774648404</c:v>
                </c:pt>
                <c:pt idx="76">
                  <c:v>1.1807415439904713E-2</c:v>
                </c:pt>
                <c:pt idx="77">
                  <c:v>0</c:v>
                </c:pt>
                <c:pt idx="78">
                  <c:v>5.1927330340923082E-2</c:v>
                </c:pt>
                <c:pt idx="79">
                  <c:v>3.4154225256856165E-2</c:v>
                </c:pt>
                <c:pt idx="80">
                  <c:v>4.6151364134803252E-2</c:v>
                </c:pt>
                <c:pt idx="81">
                  <c:v>6.2630377714592095E-2</c:v>
                </c:pt>
                <c:pt idx="82">
                  <c:v>6.4399958632017654E-2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0E-4E12-B4F2-0647BAF6A698}"/>
            </c:ext>
          </c:extLst>
        </c:ser>
        <c:ser>
          <c:idx val="1"/>
          <c:order val="1"/>
          <c:tx>
            <c:strRef>
              <c:f>TAG!$A$43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TAG!$B$49:$CF$49</c:f>
                <c:numCache>
                  <c:formatCode>General</c:formatCode>
                  <c:ptCount val="83"/>
                  <c:pt idx="0">
                    <c:v>6.3467120154625228E-3</c:v>
                  </c:pt>
                  <c:pt idx="1">
                    <c:v>2.8020498381328762E-2</c:v>
                  </c:pt>
                  <c:pt idx="2">
                    <c:v>1.6792382416131943E-2</c:v>
                  </c:pt>
                  <c:pt idx="3">
                    <c:v>5.6985865001939352E-3</c:v>
                  </c:pt>
                  <c:pt idx="4">
                    <c:v>4.1025443647826995E-2</c:v>
                  </c:pt>
                  <c:pt idx="5">
                    <c:v>8.6618456689599877E-3</c:v>
                  </c:pt>
                  <c:pt idx="6">
                    <c:v>4.0533424337297334E-2</c:v>
                  </c:pt>
                  <c:pt idx="7">
                    <c:v>3.4678873986207829E-3</c:v>
                  </c:pt>
                  <c:pt idx="8">
                    <c:v>1.0179935460276032E-2</c:v>
                  </c:pt>
                  <c:pt idx="9">
                    <c:v>9.0472021721276386E-2</c:v>
                  </c:pt>
                  <c:pt idx="10">
                    <c:v>1.4618240692883032E-2</c:v>
                  </c:pt>
                  <c:pt idx="11">
                    <c:v>7.3408299481310169E-2</c:v>
                  </c:pt>
                  <c:pt idx="12">
                    <c:v>4.3915167095399839E-3</c:v>
                  </c:pt>
                  <c:pt idx="13">
                    <c:v>1.4384120633837535E-2</c:v>
                  </c:pt>
                  <c:pt idx="14">
                    <c:v>2.2030210794105706E-2</c:v>
                  </c:pt>
                  <c:pt idx="15">
                    <c:v>0.11563322015829831</c:v>
                  </c:pt>
                  <c:pt idx="16">
                    <c:v>1.2735257754168094E-2</c:v>
                  </c:pt>
                  <c:pt idx="17">
                    <c:v>2.0515918650908831E-2</c:v>
                  </c:pt>
                  <c:pt idx="18">
                    <c:v>7.9117707348715635E-2</c:v>
                  </c:pt>
                  <c:pt idx="19">
                    <c:v>3.87204652919192E-2</c:v>
                  </c:pt>
                  <c:pt idx="20">
                    <c:v>0.14091097608233272</c:v>
                  </c:pt>
                  <c:pt idx="21">
                    <c:v>0.10924947979534305</c:v>
                  </c:pt>
                  <c:pt idx="22">
                    <c:v>0.10402671564087017</c:v>
                  </c:pt>
                  <c:pt idx="23">
                    <c:v>0</c:v>
                  </c:pt>
                  <c:pt idx="24">
                    <c:v>1.6687191098356483E-2</c:v>
                  </c:pt>
                  <c:pt idx="25">
                    <c:v>1.2083640010264759E-2</c:v>
                  </c:pt>
                  <c:pt idx="26">
                    <c:v>5.4748227801370314E-2</c:v>
                  </c:pt>
                  <c:pt idx="27">
                    <c:v>4.7058342627015949E-2</c:v>
                  </c:pt>
                  <c:pt idx="28">
                    <c:v>0.1366085296326833</c:v>
                  </c:pt>
                  <c:pt idx="29">
                    <c:v>0.65341686762409912</c:v>
                  </c:pt>
                  <c:pt idx="30">
                    <c:v>1.3470078771541103</c:v>
                  </c:pt>
                  <c:pt idx="31">
                    <c:v>0.27635947508143738</c:v>
                  </c:pt>
                  <c:pt idx="32">
                    <c:v>3.5505752903103364E-2</c:v>
                  </c:pt>
                  <c:pt idx="33">
                    <c:v>1.9609064898976035E-2</c:v>
                  </c:pt>
                  <c:pt idx="34">
                    <c:v>3.3097873076915661E-2</c:v>
                  </c:pt>
                  <c:pt idx="35">
                    <c:v>3.5803364662997432E-2</c:v>
                  </c:pt>
                  <c:pt idx="36">
                    <c:v>1.8338062146356721E-2</c:v>
                  </c:pt>
                  <c:pt idx="37">
                    <c:v>2.7049441296989465E-2</c:v>
                  </c:pt>
                  <c:pt idx="38">
                    <c:v>0.11834080389942461</c:v>
                  </c:pt>
                  <c:pt idx="39">
                    <c:v>0.58384004829780101</c:v>
                  </c:pt>
                  <c:pt idx="40">
                    <c:v>1.923316361627865</c:v>
                  </c:pt>
                  <c:pt idx="41">
                    <c:v>1.7751141832985702</c:v>
                  </c:pt>
                  <c:pt idx="42">
                    <c:v>3.6533407703521297</c:v>
                  </c:pt>
                  <c:pt idx="43">
                    <c:v>5.0488349952997669E-2</c:v>
                  </c:pt>
                  <c:pt idx="44">
                    <c:v>2.1575858859660235E-2</c:v>
                  </c:pt>
                  <c:pt idx="45">
                    <c:v>4.9827343634156876E-2</c:v>
                  </c:pt>
                  <c:pt idx="46">
                    <c:v>4.7862274189859562E-2</c:v>
                  </c:pt>
                  <c:pt idx="47">
                    <c:v>8.8440807879758207E-3</c:v>
                  </c:pt>
                  <c:pt idx="48">
                    <c:v>2.1784299016337185E-2</c:v>
                  </c:pt>
                  <c:pt idx="49">
                    <c:v>3.346694219622251E-2</c:v>
                  </c:pt>
                  <c:pt idx="50">
                    <c:v>0.22253452311424299</c:v>
                  </c:pt>
                  <c:pt idx="51">
                    <c:v>1.6448106549757379E-2</c:v>
                  </c:pt>
                  <c:pt idx="52">
                    <c:v>0.73715917208519322</c:v>
                  </c:pt>
                  <c:pt idx="53">
                    <c:v>1.4723961036624704</c:v>
                  </c:pt>
                  <c:pt idx="54">
                    <c:v>1.4230654313612099</c:v>
                  </c:pt>
                  <c:pt idx="55">
                    <c:v>1.1254339555174526</c:v>
                  </c:pt>
                  <c:pt idx="56">
                    <c:v>4.4832894519039615E-2</c:v>
                  </c:pt>
                  <c:pt idx="57">
                    <c:v>1.6409286892739513E-2</c:v>
                  </c:pt>
                  <c:pt idx="58">
                    <c:v>2.5150662852802562E-2</c:v>
                  </c:pt>
                  <c:pt idx="59">
                    <c:v>2.3800516037530348E-2</c:v>
                  </c:pt>
                  <c:pt idx="60">
                    <c:v>1.4624984092800126E-2</c:v>
                  </c:pt>
                  <c:pt idx="61">
                    <c:v>0.10662716745521064</c:v>
                  </c:pt>
                  <c:pt idx="62">
                    <c:v>0.47492849643598112</c:v>
                  </c:pt>
                  <c:pt idx="63">
                    <c:v>0.58085818784561238</c:v>
                  </c:pt>
                  <c:pt idx="64">
                    <c:v>0.53648872316920493</c:v>
                  </c:pt>
                  <c:pt idx="65">
                    <c:v>0.41887303170496976</c:v>
                  </c:pt>
                  <c:pt idx="66">
                    <c:v>0.27465243366654357</c:v>
                  </c:pt>
                  <c:pt idx="67">
                    <c:v>5.9010769980927004E-2</c:v>
                  </c:pt>
                  <c:pt idx="68">
                    <c:v>1.1568475338697133E-2</c:v>
                  </c:pt>
                  <c:pt idx="69">
                    <c:v>3.8320596729204434E-3</c:v>
                  </c:pt>
                  <c:pt idx="70">
                    <c:v>7.4376716079361561E-3</c:v>
                  </c:pt>
                  <c:pt idx="71">
                    <c:v>2.2684242655889416E-2</c:v>
                  </c:pt>
                  <c:pt idx="72">
                    <c:v>0.10111648278219858</c:v>
                  </c:pt>
                  <c:pt idx="73">
                    <c:v>0.28495884971544622</c:v>
                  </c:pt>
                  <c:pt idx="74">
                    <c:v>0.39689277039837845</c:v>
                  </c:pt>
                  <c:pt idx="75">
                    <c:v>0.1727937655944834</c:v>
                  </c:pt>
                  <c:pt idx="76">
                    <c:v>0</c:v>
                  </c:pt>
                  <c:pt idx="77">
                    <c:v>1.5997476033923128E-3</c:v>
                  </c:pt>
                  <c:pt idx="78">
                    <c:v>2.6975952042844906E-2</c:v>
                  </c:pt>
                  <c:pt idx="79">
                    <c:v>2.1009624538996081E-2</c:v>
                  </c:pt>
                  <c:pt idx="80">
                    <c:v>3.5317845488194596E-2</c:v>
                  </c:pt>
                  <c:pt idx="81">
                    <c:v>6.286598685565957E-2</c:v>
                  </c:pt>
                  <c:pt idx="82">
                    <c:v>7.0886144537804882E-2</c:v>
                  </c:pt>
                </c:numCache>
              </c:numRef>
            </c:plus>
            <c:minus>
              <c:numRef>
                <c:f>TAG!$B$49:$CF$49</c:f>
                <c:numCache>
                  <c:formatCode>General</c:formatCode>
                  <c:ptCount val="83"/>
                  <c:pt idx="0">
                    <c:v>6.3467120154625228E-3</c:v>
                  </c:pt>
                  <c:pt idx="1">
                    <c:v>2.8020498381328762E-2</c:v>
                  </c:pt>
                  <c:pt idx="2">
                    <c:v>1.6792382416131943E-2</c:v>
                  </c:pt>
                  <c:pt idx="3">
                    <c:v>5.6985865001939352E-3</c:v>
                  </c:pt>
                  <c:pt idx="4">
                    <c:v>4.1025443647826995E-2</c:v>
                  </c:pt>
                  <c:pt idx="5">
                    <c:v>8.6618456689599877E-3</c:v>
                  </c:pt>
                  <c:pt idx="6">
                    <c:v>4.0533424337297334E-2</c:v>
                  </c:pt>
                  <c:pt idx="7">
                    <c:v>3.4678873986207829E-3</c:v>
                  </c:pt>
                  <c:pt idx="8">
                    <c:v>1.0179935460276032E-2</c:v>
                  </c:pt>
                  <c:pt idx="9">
                    <c:v>9.0472021721276386E-2</c:v>
                  </c:pt>
                  <c:pt idx="10">
                    <c:v>1.4618240692883032E-2</c:v>
                  </c:pt>
                  <c:pt idx="11">
                    <c:v>7.3408299481310169E-2</c:v>
                  </c:pt>
                  <c:pt idx="12">
                    <c:v>4.3915167095399839E-3</c:v>
                  </c:pt>
                  <c:pt idx="13">
                    <c:v>1.4384120633837535E-2</c:v>
                  </c:pt>
                  <c:pt idx="14">
                    <c:v>2.2030210794105706E-2</c:v>
                  </c:pt>
                  <c:pt idx="15">
                    <c:v>0.11563322015829831</c:v>
                  </c:pt>
                  <c:pt idx="16">
                    <c:v>1.2735257754168094E-2</c:v>
                  </c:pt>
                  <c:pt idx="17">
                    <c:v>2.0515918650908831E-2</c:v>
                  </c:pt>
                  <c:pt idx="18">
                    <c:v>7.9117707348715635E-2</c:v>
                  </c:pt>
                  <c:pt idx="19">
                    <c:v>3.87204652919192E-2</c:v>
                  </c:pt>
                  <c:pt idx="20">
                    <c:v>0.14091097608233272</c:v>
                  </c:pt>
                  <c:pt idx="21">
                    <c:v>0.10924947979534305</c:v>
                  </c:pt>
                  <c:pt idx="22">
                    <c:v>0.10402671564087017</c:v>
                  </c:pt>
                  <c:pt idx="23">
                    <c:v>0</c:v>
                  </c:pt>
                  <c:pt idx="24">
                    <c:v>1.6687191098356483E-2</c:v>
                  </c:pt>
                  <c:pt idx="25">
                    <c:v>1.2083640010264759E-2</c:v>
                  </c:pt>
                  <c:pt idx="26">
                    <c:v>5.4748227801370314E-2</c:v>
                  </c:pt>
                  <c:pt idx="27">
                    <c:v>4.7058342627015949E-2</c:v>
                  </c:pt>
                  <c:pt idx="28">
                    <c:v>0.1366085296326833</c:v>
                  </c:pt>
                  <c:pt idx="29">
                    <c:v>0.65341686762409912</c:v>
                  </c:pt>
                  <c:pt idx="30">
                    <c:v>1.3470078771541103</c:v>
                  </c:pt>
                  <c:pt idx="31">
                    <c:v>0.27635947508143738</c:v>
                  </c:pt>
                  <c:pt idx="32">
                    <c:v>3.5505752903103364E-2</c:v>
                  </c:pt>
                  <c:pt idx="33">
                    <c:v>1.9609064898976035E-2</c:v>
                  </c:pt>
                  <c:pt idx="34">
                    <c:v>3.3097873076915661E-2</c:v>
                  </c:pt>
                  <c:pt idx="35">
                    <c:v>3.5803364662997432E-2</c:v>
                  </c:pt>
                  <c:pt idx="36">
                    <c:v>1.8338062146356721E-2</c:v>
                  </c:pt>
                  <c:pt idx="37">
                    <c:v>2.7049441296989465E-2</c:v>
                  </c:pt>
                  <c:pt idx="38">
                    <c:v>0.11834080389942461</c:v>
                  </c:pt>
                  <c:pt idx="39">
                    <c:v>0.58384004829780101</c:v>
                  </c:pt>
                  <c:pt idx="40">
                    <c:v>1.923316361627865</c:v>
                  </c:pt>
                  <c:pt idx="41">
                    <c:v>1.7751141832985702</c:v>
                  </c:pt>
                  <c:pt idx="42">
                    <c:v>3.6533407703521297</c:v>
                  </c:pt>
                  <c:pt idx="43">
                    <c:v>5.0488349952997669E-2</c:v>
                  </c:pt>
                  <c:pt idx="44">
                    <c:v>2.1575858859660235E-2</c:v>
                  </c:pt>
                  <c:pt idx="45">
                    <c:v>4.9827343634156876E-2</c:v>
                  </c:pt>
                  <c:pt idx="46">
                    <c:v>4.7862274189859562E-2</c:v>
                  </c:pt>
                  <c:pt idx="47">
                    <c:v>8.8440807879758207E-3</c:v>
                  </c:pt>
                  <c:pt idx="48">
                    <c:v>2.1784299016337185E-2</c:v>
                  </c:pt>
                  <c:pt idx="49">
                    <c:v>3.346694219622251E-2</c:v>
                  </c:pt>
                  <c:pt idx="50">
                    <c:v>0.22253452311424299</c:v>
                  </c:pt>
                  <c:pt idx="51">
                    <c:v>1.6448106549757379E-2</c:v>
                  </c:pt>
                  <c:pt idx="52">
                    <c:v>0.73715917208519322</c:v>
                  </c:pt>
                  <c:pt idx="53">
                    <c:v>1.4723961036624704</c:v>
                  </c:pt>
                  <c:pt idx="54">
                    <c:v>1.4230654313612099</c:v>
                  </c:pt>
                  <c:pt idx="55">
                    <c:v>1.1254339555174526</c:v>
                  </c:pt>
                  <c:pt idx="56">
                    <c:v>4.4832894519039615E-2</c:v>
                  </c:pt>
                  <c:pt idx="57">
                    <c:v>1.6409286892739513E-2</c:v>
                  </c:pt>
                  <c:pt idx="58">
                    <c:v>2.5150662852802562E-2</c:v>
                  </c:pt>
                  <c:pt idx="59">
                    <c:v>2.3800516037530348E-2</c:v>
                  </c:pt>
                  <c:pt idx="60">
                    <c:v>1.4624984092800126E-2</c:v>
                  </c:pt>
                  <c:pt idx="61">
                    <c:v>0.10662716745521064</c:v>
                  </c:pt>
                  <c:pt idx="62">
                    <c:v>0.47492849643598112</c:v>
                  </c:pt>
                  <c:pt idx="63">
                    <c:v>0.58085818784561238</c:v>
                  </c:pt>
                  <c:pt idx="64">
                    <c:v>0.53648872316920493</c:v>
                  </c:pt>
                  <c:pt idx="65">
                    <c:v>0.41887303170496976</c:v>
                  </c:pt>
                  <c:pt idx="66">
                    <c:v>0.27465243366654357</c:v>
                  </c:pt>
                  <c:pt idx="67">
                    <c:v>5.9010769980927004E-2</c:v>
                  </c:pt>
                  <c:pt idx="68">
                    <c:v>1.1568475338697133E-2</c:v>
                  </c:pt>
                  <c:pt idx="69">
                    <c:v>3.8320596729204434E-3</c:v>
                  </c:pt>
                  <c:pt idx="70">
                    <c:v>7.4376716079361561E-3</c:v>
                  </c:pt>
                  <c:pt idx="71">
                    <c:v>2.2684242655889416E-2</c:v>
                  </c:pt>
                  <c:pt idx="72">
                    <c:v>0.10111648278219858</c:v>
                  </c:pt>
                  <c:pt idx="73">
                    <c:v>0.28495884971544622</c:v>
                  </c:pt>
                  <c:pt idx="74">
                    <c:v>0.39689277039837845</c:v>
                  </c:pt>
                  <c:pt idx="75">
                    <c:v>0.1727937655944834</c:v>
                  </c:pt>
                  <c:pt idx="76">
                    <c:v>0</c:v>
                  </c:pt>
                  <c:pt idx="77">
                    <c:v>1.5997476033923128E-3</c:v>
                  </c:pt>
                  <c:pt idx="78">
                    <c:v>2.6975952042844906E-2</c:v>
                  </c:pt>
                  <c:pt idx="79">
                    <c:v>2.1009624538996081E-2</c:v>
                  </c:pt>
                  <c:pt idx="80">
                    <c:v>3.5317845488194596E-2</c:v>
                  </c:pt>
                  <c:pt idx="81">
                    <c:v>6.286598685565957E-2</c:v>
                  </c:pt>
                  <c:pt idx="82">
                    <c:v>7.0886144537804882E-2</c:v>
                  </c:pt>
                </c:numCache>
              </c:numRef>
            </c:minus>
          </c:errBars>
          <c:cat>
            <c:strRef>
              <c:f>TAG!$B$41:$CF$41</c:f>
              <c:strCache>
                <c:ptCount val="83"/>
                <c:pt idx="0">
                  <c:v> 39:0</c:v>
                </c:pt>
                <c:pt idx="1">
                  <c:v> 40:0</c:v>
                </c:pt>
                <c:pt idx="2">
                  <c:v> 41:0</c:v>
                </c:pt>
                <c:pt idx="3">
                  <c:v> 42:1</c:v>
                </c:pt>
                <c:pt idx="4">
                  <c:v> 42:0</c:v>
                </c:pt>
                <c:pt idx="5">
                  <c:v> 43:1</c:v>
                </c:pt>
                <c:pt idx="6">
                  <c:v> 43:0</c:v>
                </c:pt>
                <c:pt idx="7">
                  <c:v> 44:2</c:v>
                </c:pt>
                <c:pt idx="8">
                  <c:v> 44:1</c:v>
                </c:pt>
                <c:pt idx="9">
                  <c:v> 44:0</c:v>
                </c:pt>
                <c:pt idx="10">
                  <c:v> 45:1</c:v>
                </c:pt>
                <c:pt idx="11">
                  <c:v> 45:0</c:v>
                </c:pt>
                <c:pt idx="12">
                  <c:v> 46:3</c:v>
                </c:pt>
                <c:pt idx="13">
                  <c:v> 46:2</c:v>
                </c:pt>
                <c:pt idx="14">
                  <c:v> 46:1</c:v>
                </c:pt>
                <c:pt idx="15">
                  <c:v> 46:0</c:v>
                </c:pt>
                <c:pt idx="16">
                  <c:v> 47:2</c:v>
                </c:pt>
                <c:pt idx="17">
                  <c:v> 47:1</c:v>
                </c:pt>
                <c:pt idx="18">
                  <c:v> 47:0</c:v>
                </c:pt>
                <c:pt idx="19">
                  <c:v> 48:3</c:v>
                </c:pt>
                <c:pt idx="20">
                  <c:v> 48:2</c:v>
                </c:pt>
                <c:pt idx="21">
                  <c:v> 48:1</c:v>
                </c:pt>
                <c:pt idx="22">
                  <c:v> 48:0</c:v>
                </c:pt>
                <c:pt idx="23">
                  <c:v> 49:3</c:v>
                </c:pt>
                <c:pt idx="24">
                  <c:v> 49:2</c:v>
                </c:pt>
                <c:pt idx="25">
                  <c:v> 49:1</c:v>
                </c:pt>
                <c:pt idx="26">
                  <c:v> 49:0</c:v>
                </c:pt>
                <c:pt idx="27">
                  <c:v> 50:5</c:v>
                </c:pt>
                <c:pt idx="28">
                  <c:v> 50:4</c:v>
                </c:pt>
                <c:pt idx="29">
                  <c:v> 50:3</c:v>
                </c:pt>
                <c:pt idx="30">
                  <c:v> 50:2</c:v>
                </c:pt>
                <c:pt idx="31">
                  <c:v> 50:1</c:v>
                </c:pt>
                <c:pt idx="32">
                  <c:v> 51:5</c:v>
                </c:pt>
                <c:pt idx="33">
                  <c:v> 51:4</c:v>
                </c:pt>
                <c:pt idx="34">
                  <c:v> 51:3</c:v>
                </c:pt>
                <c:pt idx="35">
                  <c:v> 51:2</c:v>
                </c:pt>
                <c:pt idx="36">
                  <c:v> 52:7</c:v>
                </c:pt>
                <c:pt idx="37">
                  <c:v> 51:0</c:v>
                </c:pt>
                <c:pt idx="38">
                  <c:v> 52:6</c:v>
                </c:pt>
                <c:pt idx="39">
                  <c:v> 52:5</c:v>
                </c:pt>
                <c:pt idx="40">
                  <c:v> 52:4</c:v>
                </c:pt>
                <c:pt idx="41">
                  <c:v> 52:3</c:v>
                </c:pt>
                <c:pt idx="42">
                  <c:v> 52:2</c:v>
                </c:pt>
                <c:pt idx="43">
                  <c:v> 52:0</c:v>
                </c:pt>
                <c:pt idx="44">
                  <c:v> 53:5</c:v>
                </c:pt>
                <c:pt idx="45">
                  <c:v> 53:4</c:v>
                </c:pt>
                <c:pt idx="46">
                  <c:v> 53:3</c:v>
                </c:pt>
                <c:pt idx="47">
                  <c:v> 54:9</c:v>
                </c:pt>
                <c:pt idx="48">
                  <c:v> 53:2</c:v>
                </c:pt>
                <c:pt idx="49">
                  <c:v> 54:8</c:v>
                </c:pt>
                <c:pt idx="50">
                  <c:v> 54:7</c:v>
                </c:pt>
                <c:pt idx="51">
                  <c:v> 53:0</c:v>
                </c:pt>
                <c:pt idx="52">
                  <c:v> 54:6</c:v>
                </c:pt>
                <c:pt idx="53">
                  <c:v> 54:5</c:v>
                </c:pt>
                <c:pt idx="54">
                  <c:v> 54:4</c:v>
                </c:pt>
                <c:pt idx="55">
                  <c:v> 54:3</c:v>
                </c:pt>
                <c:pt idx="56">
                  <c:v> 54:0</c:v>
                </c:pt>
                <c:pt idx="57">
                  <c:v> 55:6</c:v>
                </c:pt>
                <c:pt idx="58">
                  <c:v> 55:5</c:v>
                </c:pt>
                <c:pt idx="59">
                  <c:v> 55:4</c:v>
                </c:pt>
                <c:pt idx="60">
                  <c:v> 55:3</c:v>
                </c:pt>
                <c:pt idx="61">
                  <c:v> 56:9</c:v>
                </c:pt>
                <c:pt idx="62">
                  <c:v> 56:8</c:v>
                </c:pt>
                <c:pt idx="63">
                  <c:v> 56:7</c:v>
                </c:pt>
                <c:pt idx="64">
                  <c:v> 56:6</c:v>
                </c:pt>
                <c:pt idx="65">
                  <c:v> 56:5</c:v>
                </c:pt>
                <c:pt idx="66">
                  <c:v> 56:4</c:v>
                </c:pt>
                <c:pt idx="67">
                  <c:v> 56:3</c:v>
                </c:pt>
                <c:pt idx="68">
                  <c:v> 56:0</c:v>
                </c:pt>
                <c:pt idx="69">
                  <c:v> 57:6</c:v>
                </c:pt>
                <c:pt idx="70">
                  <c:v> 57:5</c:v>
                </c:pt>
                <c:pt idx="71">
                  <c:v> 58:11</c:v>
                </c:pt>
                <c:pt idx="72">
                  <c:v> 58:10</c:v>
                </c:pt>
                <c:pt idx="73">
                  <c:v> 58:9</c:v>
                </c:pt>
                <c:pt idx="74">
                  <c:v> 58:8</c:v>
                </c:pt>
                <c:pt idx="75">
                  <c:v> 58:6</c:v>
                </c:pt>
                <c:pt idx="76">
                  <c:v> 58:3</c:v>
                </c:pt>
                <c:pt idx="77">
                  <c:v> 58:2</c:v>
                </c:pt>
                <c:pt idx="78">
                  <c:v> 60:12</c:v>
                </c:pt>
                <c:pt idx="79">
                  <c:v> 60:11</c:v>
                </c:pt>
                <c:pt idx="80">
                  <c:v> 60:10</c:v>
                </c:pt>
                <c:pt idx="81">
                  <c:v> 60:9</c:v>
                </c:pt>
                <c:pt idx="82">
                  <c:v> 60:8</c:v>
                </c:pt>
              </c:strCache>
            </c:strRef>
          </c:cat>
          <c:val>
            <c:numRef>
              <c:f>TAG!$B$43:$CF$43</c:f>
              <c:numCache>
                <c:formatCode>0.00</c:formatCode>
                <c:ptCount val="83"/>
                <c:pt idx="0">
                  <c:v>3.7715043345489959E-3</c:v>
                </c:pt>
                <c:pt idx="1">
                  <c:v>1.6148863720856568E-2</c:v>
                </c:pt>
                <c:pt idx="2">
                  <c:v>1.0736707759793743E-2</c:v>
                </c:pt>
                <c:pt idx="3">
                  <c:v>5.0098840960409374E-3</c:v>
                </c:pt>
                <c:pt idx="4">
                  <c:v>2.5472615912999493E-2</c:v>
                </c:pt>
                <c:pt idx="5">
                  <c:v>1.2193645285360395E-2</c:v>
                </c:pt>
                <c:pt idx="6">
                  <c:v>4.0238019948524509E-2</c:v>
                </c:pt>
                <c:pt idx="7">
                  <c:v>3.0314508696263663E-3</c:v>
                </c:pt>
                <c:pt idx="8">
                  <c:v>8.1031797307001135E-3</c:v>
                </c:pt>
                <c:pt idx="9">
                  <c:v>6.3538682062479562E-2</c:v>
                </c:pt>
                <c:pt idx="10">
                  <c:v>1.991845175029092E-2</c:v>
                </c:pt>
                <c:pt idx="11">
                  <c:v>6.5874016028041868E-2</c:v>
                </c:pt>
                <c:pt idx="12">
                  <c:v>6.8283284712721739E-3</c:v>
                </c:pt>
                <c:pt idx="13">
                  <c:v>2.6155118038099757E-2</c:v>
                </c:pt>
                <c:pt idx="14">
                  <c:v>3.8558725532910496E-2</c:v>
                </c:pt>
                <c:pt idx="15">
                  <c:v>9.4274134436311288E-2</c:v>
                </c:pt>
                <c:pt idx="16">
                  <c:v>1.9354617140290777E-2</c:v>
                </c:pt>
                <c:pt idx="17">
                  <c:v>2.3850224562770396E-2</c:v>
                </c:pt>
                <c:pt idx="18">
                  <c:v>6.8206627796796496E-2</c:v>
                </c:pt>
                <c:pt idx="19">
                  <c:v>0.13987739708163796</c:v>
                </c:pt>
                <c:pt idx="20">
                  <c:v>0.3429018373304642</c:v>
                </c:pt>
                <c:pt idx="21">
                  <c:v>0.25487760414421656</c:v>
                </c:pt>
                <c:pt idx="22">
                  <c:v>6.5247514417021757E-2</c:v>
                </c:pt>
                <c:pt idx="23">
                  <c:v>0</c:v>
                </c:pt>
                <c:pt idx="24">
                  <c:v>8.7529895670191482E-2</c:v>
                </c:pt>
                <c:pt idx="25">
                  <c:v>1.8512844455508447E-2</c:v>
                </c:pt>
                <c:pt idx="26">
                  <c:v>2.5456301653911963E-2</c:v>
                </c:pt>
                <c:pt idx="27">
                  <c:v>7.2186634636823371E-2</c:v>
                </c:pt>
                <c:pt idx="28">
                  <c:v>0.7388888259659423</c:v>
                </c:pt>
                <c:pt idx="29">
                  <c:v>3.5151718327746231</c:v>
                </c:pt>
                <c:pt idx="30">
                  <c:v>5.2851393430809104</c:v>
                </c:pt>
                <c:pt idx="31">
                  <c:v>0.91914220106848588</c:v>
                </c:pt>
                <c:pt idx="32">
                  <c:v>5.5310790095589285E-2</c:v>
                </c:pt>
                <c:pt idx="33">
                  <c:v>0.15021652655257173</c:v>
                </c:pt>
                <c:pt idx="34">
                  <c:v>0.35661604235283256</c:v>
                </c:pt>
                <c:pt idx="35">
                  <c:v>2.4932263791665746E-2</c:v>
                </c:pt>
                <c:pt idx="36">
                  <c:v>4.0265925787757166E-2</c:v>
                </c:pt>
                <c:pt idx="37">
                  <c:v>1.1933879208026896E-2</c:v>
                </c:pt>
                <c:pt idx="38">
                  <c:v>0.49110569353483324</c:v>
                </c:pt>
                <c:pt idx="39">
                  <c:v>2.7411719770651057</c:v>
                </c:pt>
                <c:pt idx="40">
                  <c:v>11.690840205731819</c:v>
                </c:pt>
                <c:pt idx="41">
                  <c:v>24.050111217904192</c:v>
                </c:pt>
                <c:pt idx="42">
                  <c:v>12.757693851148906</c:v>
                </c:pt>
                <c:pt idx="43">
                  <c:v>4.8967028599885429E-2</c:v>
                </c:pt>
                <c:pt idx="44">
                  <c:v>0.14478083750160339</c:v>
                </c:pt>
                <c:pt idx="45">
                  <c:v>0.32166134142882297</c:v>
                </c:pt>
                <c:pt idx="46">
                  <c:v>0.3983144016482732</c:v>
                </c:pt>
                <c:pt idx="47">
                  <c:v>3.1268547492696837E-3</c:v>
                </c:pt>
                <c:pt idx="48">
                  <c:v>8.8650553561116868E-2</c:v>
                </c:pt>
                <c:pt idx="49">
                  <c:v>0.12732447014377837</c:v>
                </c:pt>
                <c:pt idx="50">
                  <c:v>0.97807248439520666</c:v>
                </c:pt>
                <c:pt idx="51">
                  <c:v>5.8152838395061548E-3</c:v>
                </c:pt>
                <c:pt idx="52">
                  <c:v>3.6970400633804812</c:v>
                </c:pt>
                <c:pt idx="53">
                  <c:v>8.0838935706401696</c:v>
                </c:pt>
                <c:pt idx="54">
                  <c:v>8.1927985920723216</c:v>
                </c:pt>
                <c:pt idx="55">
                  <c:v>4.1194562706291364</c:v>
                </c:pt>
                <c:pt idx="56">
                  <c:v>3.442108257989613E-2</c:v>
                </c:pt>
                <c:pt idx="57">
                  <c:v>2.7444334745060178E-2</c:v>
                </c:pt>
                <c:pt idx="58">
                  <c:v>6.6318816238598186E-2</c:v>
                </c:pt>
                <c:pt idx="59">
                  <c:v>7.678149431346426E-2</c:v>
                </c:pt>
                <c:pt idx="60">
                  <c:v>4.1807999377265301E-2</c:v>
                </c:pt>
                <c:pt idx="61">
                  <c:v>0.2963086129775328</c:v>
                </c:pt>
                <c:pt idx="62">
                  <c:v>1.3689688574372409</c:v>
                </c:pt>
                <c:pt idx="63">
                  <c:v>1.9710676321156275</c:v>
                </c:pt>
                <c:pt idx="64">
                  <c:v>1.7167776474934753</c:v>
                </c:pt>
                <c:pt idx="65">
                  <c:v>1.0548015254415084</c:v>
                </c:pt>
                <c:pt idx="66">
                  <c:v>0.44747997660324146</c:v>
                </c:pt>
                <c:pt idx="67">
                  <c:v>4.6999740028781725E-2</c:v>
                </c:pt>
                <c:pt idx="68">
                  <c:v>7.4367919643999027E-3</c:v>
                </c:pt>
                <c:pt idx="69">
                  <c:v>2.563176254086945E-3</c:v>
                </c:pt>
                <c:pt idx="70">
                  <c:v>8.8925617730022458E-3</c:v>
                </c:pt>
                <c:pt idx="71">
                  <c:v>4.3327401503807608E-2</c:v>
                </c:pt>
                <c:pt idx="72">
                  <c:v>0.2717399991263369</c:v>
                </c:pt>
                <c:pt idx="73">
                  <c:v>0.63208138457373442</c:v>
                </c:pt>
                <c:pt idx="74">
                  <c:v>0.76678833308032801</c:v>
                </c:pt>
                <c:pt idx="75">
                  <c:v>0.22165819218940136</c:v>
                </c:pt>
                <c:pt idx="76">
                  <c:v>0</c:v>
                </c:pt>
                <c:pt idx="77">
                  <c:v>5.6559618927281598E-4</c:v>
                </c:pt>
                <c:pt idx="78">
                  <c:v>4.5887935094320292E-2</c:v>
                </c:pt>
                <c:pt idx="79">
                  <c:v>4.0681963203193228E-2</c:v>
                </c:pt>
                <c:pt idx="80">
                  <c:v>5.4434024444600659E-2</c:v>
                </c:pt>
                <c:pt idx="81">
                  <c:v>7.5706434161825376E-2</c:v>
                </c:pt>
                <c:pt idx="82">
                  <c:v>8.2761331569678048E-2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0E-4E12-B4F2-0647BAF6A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468352"/>
        <c:axId val="160486912"/>
      </c:barChart>
      <c:catAx>
        <c:axId val="160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TAG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60486912"/>
        <c:crosses val="autoZero"/>
        <c:auto val="1"/>
        <c:lblAlgn val="ctr"/>
        <c:lblOffset val="100"/>
        <c:noMultiLvlLbl val="0"/>
      </c:catAx>
      <c:valAx>
        <c:axId val="16048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0468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lipid class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'mol % lipids'!$B$28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lipids'!$D$28:$AA$28</c:f>
              <c:numCache>
                <c:formatCode>0.00</c:formatCode>
                <c:ptCount val="24"/>
                <c:pt idx="0">
                  <c:v>25.51738077654867</c:v>
                </c:pt>
                <c:pt idx="1">
                  <c:v>0.77533337565195004</c:v>
                </c:pt>
                <c:pt idx="2">
                  <c:v>0.44757171375146881</c:v>
                </c:pt>
                <c:pt idx="3">
                  <c:v>0.51546526110898161</c:v>
                </c:pt>
                <c:pt idx="4">
                  <c:v>12.064450763321998</c:v>
                </c:pt>
                <c:pt idx="5">
                  <c:v>0.34523873530301391</c:v>
                </c:pt>
                <c:pt idx="6">
                  <c:v>0.27701201809851583</c:v>
                </c:pt>
                <c:pt idx="7">
                  <c:v>0.11059174652768841</c:v>
                </c:pt>
                <c:pt idx="8">
                  <c:v>0.26246146309625829</c:v>
                </c:pt>
                <c:pt idx="9">
                  <c:v>1.7785676374699892</c:v>
                </c:pt>
                <c:pt idx="10">
                  <c:v>4.0044807959604668E-2</c:v>
                </c:pt>
                <c:pt idx="11">
                  <c:v>5.9568661581910032</c:v>
                </c:pt>
                <c:pt idx="12">
                  <c:v>6.6564904610324938E-2</c:v>
                </c:pt>
                <c:pt idx="13">
                  <c:v>0.17281450141363608</c:v>
                </c:pt>
                <c:pt idx="14">
                  <c:v>1.1307681733303363E-3</c:v>
                </c:pt>
                <c:pt idx="15">
                  <c:v>6.5195175176973014E-2</c:v>
                </c:pt>
                <c:pt idx="16">
                  <c:v>2.7797856640689993E-3</c:v>
                </c:pt>
                <c:pt idx="17">
                  <c:v>0.21052043156202604</c:v>
                </c:pt>
                <c:pt idx="18">
                  <c:v>0.17470234484790356</c:v>
                </c:pt>
                <c:pt idx="19">
                  <c:v>3.4243371722056222E-2</c:v>
                </c:pt>
                <c:pt idx="20">
                  <c:v>4.8285522029822641</c:v>
                </c:pt>
                <c:pt idx="21">
                  <c:v>1.7456124463900247</c:v>
                </c:pt>
                <c:pt idx="22">
                  <c:v>1.7462297195214229</c:v>
                </c:pt>
                <c:pt idx="23">
                  <c:v>42.86066989090682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9-4BD6-A8A7-4B6F544B8EE8}"/>
            </c:ext>
          </c:extLst>
        </c:ser>
        <c:ser>
          <c:idx val="1"/>
          <c:order val="1"/>
          <c:tx>
            <c:strRef>
              <c:f>'mol % lipids'!$B$29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lipids'!$D$29:$AA$29</c:f>
              <c:numCache>
                <c:formatCode>0.00</c:formatCode>
                <c:ptCount val="24"/>
                <c:pt idx="0">
                  <c:v>25.037778089029569</c:v>
                </c:pt>
                <c:pt idx="1">
                  <c:v>0.70212509085536579</c:v>
                </c:pt>
                <c:pt idx="2">
                  <c:v>0.3668882734761762</c:v>
                </c:pt>
                <c:pt idx="3">
                  <c:v>0.87355023670974885</c:v>
                </c:pt>
                <c:pt idx="4">
                  <c:v>9.4924372486584279</c:v>
                </c:pt>
                <c:pt idx="5">
                  <c:v>0.28946594405943693</c:v>
                </c:pt>
                <c:pt idx="6">
                  <c:v>0.27005958946795117</c:v>
                </c:pt>
                <c:pt idx="7">
                  <c:v>0.14084594642683962</c:v>
                </c:pt>
                <c:pt idx="8">
                  <c:v>0.24865087059558222</c:v>
                </c:pt>
                <c:pt idx="9">
                  <c:v>1.3843071912304106</c:v>
                </c:pt>
                <c:pt idx="10">
                  <c:v>3.2701491877328633E-2</c:v>
                </c:pt>
                <c:pt idx="11">
                  <c:v>5.1251615870488569</c:v>
                </c:pt>
                <c:pt idx="12">
                  <c:v>4.8107974735173628E-2</c:v>
                </c:pt>
                <c:pt idx="13">
                  <c:v>0.13355017982727305</c:v>
                </c:pt>
                <c:pt idx="14">
                  <c:v>2.3124604648468825E-3</c:v>
                </c:pt>
                <c:pt idx="15">
                  <c:v>5.1484724058497355E-2</c:v>
                </c:pt>
                <c:pt idx="16">
                  <c:v>5.2812898172143721E-4</c:v>
                </c:pt>
                <c:pt idx="17">
                  <c:v>0.17478356450597637</c:v>
                </c:pt>
                <c:pt idx="18">
                  <c:v>0.17046517268425815</c:v>
                </c:pt>
                <c:pt idx="19">
                  <c:v>3.9327645416514644E-2</c:v>
                </c:pt>
                <c:pt idx="20">
                  <c:v>4.1578553624870986</c:v>
                </c:pt>
                <c:pt idx="21">
                  <c:v>1.5570923077263725</c:v>
                </c:pt>
                <c:pt idx="22">
                  <c:v>1.342527916869662</c:v>
                </c:pt>
                <c:pt idx="23">
                  <c:v>48.357993002806914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9-4BD6-A8A7-4B6F544B8EE8}"/>
            </c:ext>
          </c:extLst>
        </c:ser>
        <c:ser>
          <c:idx val="2"/>
          <c:order val="2"/>
          <c:tx>
            <c:strRef>
              <c:f>'mol % lipids'!$B$30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lipids'!$D$30:$AA$30</c:f>
              <c:numCache>
                <c:formatCode>0.00</c:formatCode>
                <c:ptCount val="24"/>
                <c:pt idx="0">
                  <c:v>35.786250564480021</c:v>
                </c:pt>
                <c:pt idx="1">
                  <c:v>1.2911949472304678</c:v>
                </c:pt>
                <c:pt idx="2">
                  <c:v>0.54921019126062887</c:v>
                </c:pt>
                <c:pt idx="3">
                  <c:v>1.5969975811940955</c:v>
                </c:pt>
                <c:pt idx="4">
                  <c:v>15.460656008800333</c:v>
                </c:pt>
                <c:pt idx="5">
                  <c:v>0.46567573707300164</c:v>
                </c:pt>
                <c:pt idx="6">
                  <c:v>0.43223799768864679</c:v>
                </c:pt>
                <c:pt idx="7">
                  <c:v>0.26522047297514778</c:v>
                </c:pt>
                <c:pt idx="8">
                  <c:v>0.41803444554698682</c:v>
                </c:pt>
                <c:pt idx="9">
                  <c:v>2.1041813924936181</c:v>
                </c:pt>
                <c:pt idx="10">
                  <c:v>6.2111784193326046E-2</c:v>
                </c:pt>
                <c:pt idx="11">
                  <c:v>6.7346588696580607</c:v>
                </c:pt>
                <c:pt idx="12">
                  <c:v>7.6866635438283606E-2</c:v>
                </c:pt>
                <c:pt idx="13">
                  <c:v>0.18191639414636263</c:v>
                </c:pt>
                <c:pt idx="14">
                  <c:v>7.9221654081685256E-4</c:v>
                </c:pt>
                <c:pt idx="15">
                  <c:v>8.0446260203019176E-2</c:v>
                </c:pt>
                <c:pt idx="16">
                  <c:v>1.3689245731171758E-4</c:v>
                </c:pt>
                <c:pt idx="17">
                  <c:v>0.22594243742564066</c:v>
                </c:pt>
                <c:pt idx="18">
                  <c:v>0.22322776163022037</c:v>
                </c:pt>
                <c:pt idx="19">
                  <c:v>1.8803623423368627E-2</c:v>
                </c:pt>
                <c:pt idx="20">
                  <c:v>6.3133322421397757</c:v>
                </c:pt>
                <c:pt idx="21">
                  <c:v>2.0169968966806087</c:v>
                </c:pt>
                <c:pt idx="22">
                  <c:v>1.028637288837136</c:v>
                </c:pt>
                <c:pt idx="23">
                  <c:v>24.666471358483115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D-4F20-86C2-6DD8E8EE6B6A}"/>
            </c:ext>
          </c:extLst>
        </c:ser>
        <c:ser>
          <c:idx val="3"/>
          <c:order val="3"/>
          <c:tx>
            <c:strRef>
              <c:f>'mol % lipids'!$B$31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lipids'!$D$31:$AA$31</c:f>
              <c:numCache>
                <c:formatCode>0.00</c:formatCode>
                <c:ptCount val="24"/>
                <c:pt idx="0">
                  <c:v>36.624242929661065</c:v>
                </c:pt>
                <c:pt idx="1">
                  <c:v>1.4358252779424139</c:v>
                </c:pt>
                <c:pt idx="2">
                  <c:v>0.64800857904884024</c:v>
                </c:pt>
                <c:pt idx="3">
                  <c:v>1.5402736741201479</c:v>
                </c:pt>
                <c:pt idx="4">
                  <c:v>15.267640560735661</c:v>
                </c:pt>
                <c:pt idx="5">
                  <c:v>0.62597694609706656</c:v>
                </c:pt>
                <c:pt idx="6">
                  <c:v>0.58717175114337772</c:v>
                </c:pt>
                <c:pt idx="7">
                  <c:v>0.32616567037363198</c:v>
                </c:pt>
                <c:pt idx="8">
                  <c:v>0.64840189855655184</c:v>
                </c:pt>
                <c:pt idx="9">
                  <c:v>2.4399362530884763</c:v>
                </c:pt>
                <c:pt idx="10">
                  <c:v>8.1435167452012527E-2</c:v>
                </c:pt>
                <c:pt idx="11">
                  <c:v>6.9519865171392183</c:v>
                </c:pt>
                <c:pt idx="12">
                  <c:v>0.11497762678263171</c:v>
                </c:pt>
                <c:pt idx="13">
                  <c:v>0.26934972301987919</c:v>
                </c:pt>
                <c:pt idx="14">
                  <c:v>5.1745087699676777E-3</c:v>
                </c:pt>
                <c:pt idx="15">
                  <c:v>0.12783882102318606</c:v>
                </c:pt>
                <c:pt idx="16">
                  <c:v>2.9343907341880804E-3</c:v>
                </c:pt>
                <c:pt idx="17">
                  <c:v>0.24016131293241372</c:v>
                </c:pt>
                <c:pt idx="18">
                  <c:v>0.27310452454394268</c:v>
                </c:pt>
                <c:pt idx="19">
                  <c:v>7.2063340714465407E-2</c:v>
                </c:pt>
                <c:pt idx="20">
                  <c:v>7.1747652144903533</c:v>
                </c:pt>
                <c:pt idx="21">
                  <c:v>2.0415614077762276</c:v>
                </c:pt>
                <c:pt idx="22">
                  <c:v>1.4488934346325684</c:v>
                </c:pt>
                <c:pt idx="23">
                  <c:v>21.052110469221738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DD-4F20-86C2-6DD8E8EE6B6A}"/>
            </c:ext>
          </c:extLst>
        </c:ser>
        <c:ser>
          <c:idx val="4"/>
          <c:order val="4"/>
          <c:tx>
            <c:strRef>
              <c:f>'mol % lipids'!$B$32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lipids'!$D$32:$AA$32</c:f>
              <c:numCache>
                <c:formatCode>0.00</c:formatCode>
                <c:ptCount val="24"/>
                <c:pt idx="0">
                  <c:v>32.699319075757423</c:v>
                </c:pt>
                <c:pt idx="1">
                  <c:v>1.0981466382292391</c:v>
                </c:pt>
                <c:pt idx="2">
                  <c:v>0.43210179185380404</c:v>
                </c:pt>
                <c:pt idx="3">
                  <c:v>1.3861105212736802</c:v>
                </c:pt>
                <c:pt idx="4">
                  <c:v>12.268512492032523</c:v>
                </c:pt>
                <c:pt idx="5">
                  <c:v>0.43915942002634378</c:v>
                </c:pt>
                <c:pt idx="6">
                  <c:v>0.47525761806458833</c:v>
                </c:pt>
                <c:pt idx="7">
                  <c:v>0.22801758459901753</c:v>
                </c:pt>
                <c:pt idx="8">
                  <c:v>0.37415513251423399</c:v>
                </c:pt>
                <c:pt idx="9">
                  <c:v>2.0591116882254217</c:v>
                </c:pt>
                <c:pt idx="10">
                  <c:v>5.1815614676525575E-2</c:v>
                </c:pt>
                <c:pt idx="11">
                  <c:v>6.0123659217160936</c:v>
                </c:pt>
                <c:pt idx="12">
                  <c:v>6.1334315451203457E-2</c:v>
                </c:pt>
                <c:pt idx="13">
                  <c:v>0.17493903878672581</c:v>
                </c:pt>
                <c:pt idx="14">
                  <c:v>2.5736704703942779E-3</c:v>
                </c:pt>
                <c:pt idx="15">
                  <c:v>5.6823463393085222E-2</c:v>
                </c:pt>
                <c:pt idx="16">
                  <c:v>0</c:v>
                </c:pt>
                <c:pt idx="17">
                  <c:v>0.19953188754237222</c:v>
                </c:pt>
                <c:pt idx="18">
                  <c:v>0.24978501949071841</c:v>
                </c:pt>
                <c:pt idx="19">
                  <c:v>2.9244693652117744E-2</c:v>
                </c:pt>
                <c:pt idx="20">
                  <c:v>5.9147887691478793</c:v>
                </c:pt>
                <c:pt idx="21">
                  <c:v>2.8153567700165993</c:v>
                </c:pt>
                <c:pt idx="22">
                  <c:v>1.7916197639176021</c:v>
                </c:pt>
                <c:pt idx="23">
                  <c:v>31.179929109162416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DD-4F20-86C2-6DD8E8EE6B6A}"/>
            </c:ext>
          </c:extLst>
        </c:ser>
        <c:ser>
          <c:idx val="5"/>
          <c:order val="5"/>
          <c:tx>
            <c:strRef>
              <c:f>'mol % lipids'!$B$33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lipids'!$D$33:$AA$33</c:f>
              <c:numCache>
                <c:formatCode>0.00</c:formatCode>
                <c:ptCount val="24"/>
                <c:pt idx="0">
                  <c:v>32.485917388067769</c:v>
                </c:pt>
                <c:pt idx="1">
                  <c:v>0.97955904252998272</c:v>
                </c:pt>
                <c:pt idx="2">
                  <c:v>0.42878316309407899</c:v>
                </c:pt>
                <c:pt idx="3">
                  <c:v>1.2765110491366809</c:v>
                </c:pt>
                <c:pt idx="4">
                  <c:v>13.932346026965877</c:v>
                </c:pt>
                <c:pt idx="5">
                  <c:v>0.46022919900467785</c:v>
                </c:pt>
                <c:pt idx="6">
                  <c:v>0.3412036919506013</c:v>
                </c:pt>
                <c:pt idx="7">
                  <c:v>0.13858730405139988</c:v>
                </c:pt>
                <c:pt idx="8">
                  <c:v>0.26960810063976298</c:v>
                </c:pt>
                <c:pt idx="9">
                  <c:v>1.823419430702149</c:v>
                </c:pt>
                <c:pt idx="10">
                  <c:v>6.7958894174836776E-2</c:v>
                </c:pt>
                <c:pt idx="11">
                  <c:v>6.1194888383344015</c:v>
                </c:pt>
                <c:pt idx="12">
                  <c:v>7.2061157602277368E-2</c:v>
                </c:pt>
                <c:pt idx="13">
                  <c:v>0.16367172806553498</c:v>
                </c:pt>
                <c:pt idx="14">
                  <c:v>2.6632388681418198E-3</c:v>
                </c:pt>
                <c:pt idx="15">
                  <c:v>6.9178654453353458E-2</c:v>
                </c:pt>
                <c:pt idx="16">
                  <c:v>1.6648279632161967E-4</c:v>
                </c:pt>
                <c:pt idx="17">
                  <c:v>0.22851513395481704</c:v>
                </c:pt>
                <c:pt idx="18">
                  <c:v>0.20140033583897077</c:v>
                </c:pt>
                <c:pt idx="19">
                  <c:v>3.3849978554390474E-2</c:v>
                </c:pt>
                <c:pt idx="20">
                  <c:v>5.5920695306762207</c:v>
                </c:pt>
                <c:pt idx="21">
                  <c:v>2.131669931503053</c:v>
                </c:pt>
                <c:pt idx="22">
                  <c:v>1.7679302441793407</c:v>
                </c:pt>
                <c:pt idx="23">
                  <c:v>31.413211454855372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DD-4F20-86C2-6DD8E8EE6B6A}"/>
            </c:ext>
          </c:extLst>
        </c:ser>
        <c:ser>
          <c:idx val="6"/>
          <c:order val="6"/>
          <c:tx>
            <c:strRef>
              <c:f>'mol % lipids'!$B$34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lipids'!$D$34:$AA$34</c:f>
              <c:numCache>
                <c:formatCode>0.00</c:formatCode>
                <c:ptCount val="24"/>
                <c:pt idx="0">
                  <c:v>30.706387875358839</c:v>
                </c:pt>
                <c:pt idx="1">
                  <c:v>0.91708329467585115</c:v>
                </c:pt>
                <c:pt idx="2">
                  <c:v>0.38171184740756203</c:v>
                </c:pt>
                <c:pt idx="3">
                  <c:v>1.2624347381565348</c:v>
                </c:pt>
                <c:pt idx="4">
                  <c:v>12.843714099413218</c:v>
                </c:pt>
                <c:pt idx="5">
                  <c:v>0.38471976460643043</c:v>
                </c:pt>
                <c:pt idx="6">
                  <c:v>0.33384081230277679</c:v>
                </c:pt>
                <c:pt idx="7">
                  <c:v>0.14158012832448602</c:v>
                </c:pt>
                <c:pt idx="8">
                  <c:v>0.3265242582350073</c:v>
                </c:pt>
                <c:pt idx="9">
                  <c:v>1.6805599896981818</c:v>
                </c:pt>
                <c:pt idx="10">
                  <c:v>3.0857351205883472E-2</c:v>
                </c:pt>
                <c:pt idx="11">
                  <c:v>5.9339082131375944</c:v>
                </c:pt>
                <c:pt idx="12">
                  <c:v>5.5565700474652931E-2</c:v>
                </c:pt>
                <c:pt idx="13">
                  <c:v>0.19354454629285742</c:v>
                </c:pt>
                <c:pt idx="14">
                  <c:v>9.8562779986783623E-4</c:v>
                </c:pt>
                <c:pt idx="15">
                  <c:v>9.1565016321392759E-2</c:v>
                </c:pt>
                <c:pt idx="16">
                  <c:v>0</c:v>
                </c:pt>
                <c:pt idx="17">
                  <c:v>0.22022610807768764</c:v>
                </c:pt>
                <c:pt idx="18">
                  <c:v>0.20598372296136933</c:v>
                </c:pt>
                <c:pt idx="19">
                  <c:v>3.4278689114287844E-2</c:v>
                </c:pt>
                <c:pt idx="20">
                  <c:v>5.2636276192155869</c:v>
                </c:pt>
                <c:pt idx="21">
                  <c:v>2.7692323064516278</c:v>
                </c:pt>
                <c:pt idx="22">
                  <c:v>1.1160186575707938</c:v>
                </c:pt>
                <c:pt idx="23">
                  <c:v>35.105649633197515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DD-4F20-86C2-6DD8E8EE6B6A}"/>
            </c:ext>
          </c:extLst>
        </c:ser>
        <c:ser>
          <c:idx val="7"/>
          <c:order val="7"/>
          <c:tx>
            <c:strRef>
              <c:f>'mol % lipids'!$B$35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lipids'!$D$35:$AA$35</c:f>
              <c:numCache>
                <c:formatCode>0.00</c:formatCode>
                <c:ptCount val="24"/>
                <c:pt idx="0">
                  <c:v>23.996944712993898</c:v>
                </c:pt>
                <c:pt idx="1">
                  <c:v>0.62446614074573081</c:v>
                </c:pt>
                <c:pt idx="2">
                  <c:v>0.30655753621643783</c:v>
                </c:pt>
                <c:pt idx="3">
                  <c:v>0.91966124064157784</c:v>
                </c:pt>
                <c:pt idx="4">
                  <c:v>10.022951280788273</c:v>
                </c:pt>
                <c:pt idx="5">
                  <c:v>0.29775101010749178</c:v>
                </c:pt>
                <c:pt idx="6">
                  <c:v>0.24022854962706999</c:v>
                </c:pt>
                <c:pt idx="7">
                  <c:v>8.7311436978137438E-2</c:v>
                </c:pt>
                <c:pt idx="8">
                  <c:v>0.29076222466248836</c:v>
                </c:pt>
                <c:pt idx="9">
                  <c:v>1.5097077192537305</c:v>
                </c:pt>
                <c:pt idx="10">
                  <c:v>3.8912510521584877E-2</c:v>
                </c:pt>
                <c:pt idx="11">
                  <c:v>4.6023509137823941</c:v>
                </c:pt>
                <c:pt idx="12">
                  <c:v>4.7368730237273469E-2</c:v>
                </c:pt>
                <c:pt idx="13">
                  <c:v>0.1337173515895346</c:v>
                </c:pt>
                <c:pt idx="14">
                  <c:v>2.7277447320524419E-3</c:v>
                </c:pt>
                <c:pt idx="15">
                  <c:v>4.1241158243570795E-2</c:v>
                </c:pt>
                <c:pt idx="16">
                  <c:v>6.400931038260573E-3</c:v>
                </c:pt>
                <c:pt idx="17">
                  <c:v>0.1693067439072371</c:v>
                </c:pt>
                <c:pt idx="18">
                  <c:v>0.15521995265421229</c:v>
                </c:pt>
                <c:pt idx="19">
                  <c:v>4.5178931578271478E-2</c:v>
                </c:pt>
                <c:pt idx="20">
                  <c:v>4.198692481339207</c:v>
                </c:pt>
                <c:pt idx="21">
                  <c:v>2.5958061913433759</c:v>
                </c:pt>
                <c:pt idx="22">
                  <c:v>1.0755009040647603</c:v>
                </c:pt>
                <c:pt idx="23">
                  <c:v>48.591233602953423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DD-4F20-86C2-6DD8E8EE6B6A}"/>
            </c:ext>
          </c:extLst>
        </c:ser>
        <c:ser>
          <c:idx val="8"/>
          <c:order val="8"/>
          <c:tx>
            <c:strRef>
              <c:f>'mol % lipids'!$B$36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lipids'!$D$36:$AA$36</c:f>
              <c:numCache>
                <c:formatCode>0.00</c:formatCode>
                <c:ptCount val="24"/>
                <c:pt idx="0">
                  <c:v>36.289595137161278</c:v>
                </c:pt>
                <c:pt idx="1">
                  <c:v>1.1366512852410267</c:v>
                </c:pt>
                <c:pt idx="2">
                  <c:v>0.59036241379297683</c:v>
                </c:pt>
                <c:pt idx="3">
                  <c:v>1.6374828249403488</c:v>
                </c:pt>
                <c:pt idx="4">
                  <c:v>15.504145794750496</c:v>
                </c:pt>
                <c:pt idx="5">
                  <c:v>0.50284708979505932</c:v>
                </c:pt>
                <c:pt idx="6">
                  <c:v>0.5623359991312723</c:v>
                </c:pt>
                <c:pt idx="7">
                  <c:v>0.30098521404060774</c:v>
                </c:pt>
                <c:pt idx="8">
                  <c:v>0.53600255450634371</c:v>
                </c:pt>
                <c:pt idx="9">
                  <c:v>2.0201666279617099</c:v>
                </c:pt>
                <c:pt idx="10">
                  <c:v>4.9356855015783352E-2</c:v>
                </c:pt>
                <c:pt idx="11">
                  <c:v>6.5792343368040758</c:v>
                </c:pt>
                <c:pt idx="12">
                  <c:v>7.4053352252838045E-2</c:v>
                </c:pt>
                <c:pt idx="13">
                  <c:v>0.16372544284469973</c:v>
                </c:pt>
                <c:pt idx="14">
                  <c:v>8.356749872507253E-4</c:v>
                </c:pt>
                <c:pt idx="15">
                  <c:v>0.10974861432261775</c:v>
                </c:pt>
                <c:pt idx="16">
                  <c:v>7.6538939174226265E-4</c:v>
                </c:pt>
                <c:pt idx="17">
                  <c:v>0.24539708983071473</c:v>
                </c:pt>
                <c:pt idx="18">
                  <c:v>0.19633112745172768</c:v>
                </c:pt>
                <c:pt idx="19">
                  <c:v>2.0067548197889605E-2</c:v>
                </c:pt>
                <c:pt idx="20">
                  <c:v>6.3729103900678332</c:v>
                </c:pt>
                <c:pt idx="21">
                  <c:v>1.7291629582117427</c:v>
                </c:pt>
                <c:pt idx="22">
                  <c:v>1.3181100691722609</c:v>
                </c:pt>
                <c:pt idx="23">
                  <c:v>24.059726210127735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EDD-4F20-86C2-6DD8E8EE6B6A}"/>
            </c:ext>
          </c:extLst>
        </c:ser>
        <c:ser>
          <c:idx val="9"/>
          <c:order val="9"/>
          <c:tx>
            <c:strRef>
              <c:f>'mol % lipids'!$B$37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lipids'!$D$37:$AA$37</c:f>
              <c:numCache>
                <c:formatCode>0.00</c:formatCode>
                <c:ptCount val="24"/>
                <c:pt idx="0">
                  <c:v>34.937287453193314</c:v>
                </c:pt>
                <c:pt idx="1">
                  <c:v>0.96945284090507544</c:v>
                </c:pt>
                <c:pt idx="2">
                  <c:v>0.56524722770773961</c:v>
                </c:pt>
                <c:pt idx="3">
                  <c:v>1.5932413219969797</c:v>
                </c:pt>
                <c:pt idx="4">
                  <c:v>15.159766222775403</c:v>
                </c:pt>
                <c:pt idx="5">
                  <c:v>0.53285567462079853</c:v>
                </c:pt>
                <c:pt idx="6">
                  <c:v>0.44739987570687217</c:v>
                </c:pt>
                <c:pt idx="7">
                  <c:v>0.13492704218407583</c:v>
                </c:pt>
                <c:pt idx="8">
                  <c:v>0.29017311512759597</c:v>
                </c:pt>
                <c:pt idx="9">
                  <c:v>2.1111815169107468</c:v>
                </c:pt>
                <c:pt idx="10">
                  <c:v>7.4748500644274629E-2</c:v>
                </c:pt>
                <c:pt idx="11">
                  <c:v>6.5972928697484639</c:v>
                </c:pt>
                <c:pt idx="12">
                  <c:v>8.7492844914822704E-2</c:v>
                </c:pt>
                <c:pt idx="13">
                  <c:v>0.16193456547429533</c:v>
                </c:pt>
                <c:pt idx="14">
                  <c:v>2.4243524221710731E-3</c:v>
                </c:pt>
                <c:pt idx="15">
                  <c:v>0.12901553877931338</c:v>
                </c:pt>
                <c:pt idx="16">
                  <c:v>6.2741985844912643E-3</c:v>
                </c:pt>
                <c:pt idx="17">
                  <c:v>0.23743981537668726</c:v>
                </c:pt>
                <c:pt idx="18">
                  <c:v>0.19957995770083026</c:v>
                </c:pt>
                <c:pt idx="19">
                  <c:v>3.6781637267851067E-2</c:v>
                </c:pt>
                <c:pt idx="20">
                  <c:v>6.210953267488712</c:v>
                </c:pt>
                <c:pt idx="21">
                  <c:v>2.1015293462117017</c:v>
                </c:pt>
                <c:pt idx="22">
                  <c:v>1.5162065757220187</c:v>
                </c:pt>
                <c:pt idx="23">
                  <c:v>25.896794238535762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DD-4F20-86C2-6DD8E8EE6B6A}"/>
            </c:ext>
          </c:extLst>
        </c:ser>
        <c:ser>
          <c:idx val="10"/>
          <c:order val="10"/>
          <c:tx>
            <c:strRef>
              <c:f>'mol % lipids'!$B$38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lipids'!$D$38:$AA$38</c:f>
              <c:numCache>
                <c:formatCode>0.00</c:formatCode>
                <c:ptCount val="24"/>
                <c:pt idx="0">
                  <c:v>33.61467340099508</c:v>
                </c:pt>
                <c:pt idx="1">
                  <c:v>0.96931227241464035</c:v>
                </c:pt>
                <c:pt idx="2">
                  <c:v>0.5297832831421817</c:v>
                </c:pt>
                <c:pt idx="3">
                  <c:v>1.3691320787807033</c:v>
                </c:pt>
                <c:pt idx="4">
                  <c:v>13.330506820620663</c:v>
                </c:pt>
                <c:pt idx="5">
                  <c:v>0.41633528775479417</c:v>
                </c:pt>
                <c:pt idx="6">
                  <c:v>0.34650580414712712</c:v>
                </c:pt>
                <c:pt idx="7">
                  <c:v>9.3734808652583407E-2</c:v>
                </c:pt>
                <c:pt idx="8">
                  <c:v>0.24145271440231406</c:v>
                </c:pt>
                <c:pt idx="9">
                  <c:v>1.8177075929429809</c:v>
                </c:pt>
                <c:pt idx="10">
                  <c:v>5.3654438971488742E-2</c:v>
                </c:pt>
                <c:pt idx="11">
                  <c:v>6.0775312014979637</c:v>
                </c:pt>
                <c:pt idx="12">
                  <c:v>6.7477585935992374E-2</c:v>
                </c:pt>
                <c:pt idx="13">
                  <c:v>0.15587763809858562</c:v>
                </c:pt>
                <c:pt idx="14">
                  <c:v>2.6401660564529653E-3</c:v>
                </c:pt>
                <c:pt idx="15">
                  <c:v>0.12547608179924</c:v>
                </c:pt>
                <c:pt idx="16">
                  <c:v>0</c:v>
                </c:pt>
                <c:pt idx="17">
                  <c:v>0.2207362101021271</c:v>
                </c:pt>
                <c:pt idx="18">
                  <c:v>0.21899670264285143</c:v>
                </c:pt>
                <c:pt idx="19">
                  <c:v>3.3899347449615508E-2</c:v>
                </c:pt>
                <c:pt idx="20">
                  <c:v>5.7265486122126266</c:v>
                </c:pt>
                <c:pt idx="21">
                  <c:v>2.2329803170375899</c:v>
                </c:pt>
                <c:pt idx="22">
                  <c:v>1.2648549494920873</c:v>
                </c:pt>
                <c:pt idx="23">
                  <c:v>31.090182684850308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EDD-4F20-86C2-6DD8E8EE6B6A}"/>
            </c:ext>
          </c:extLst>
        </c:ser>
        <c:ser>
          <c:idx val="11"/>
          <c:order val="11"/>
          <c:tx>
            <c:strRef>
              <c:f>'mol % lipids'!$B$39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lipids'!$D$39:$AA$39</c:f>
              <c:numCache>
                <c:formatCode>0.00</c:formatCode>
                <c:ptCount val="24"/>
                <c:pt idx="0">
                  <c:v>23.034137050421347</c:v>
                </c:pt>
                <c:pt idx="1">
                  <c:v>0.58809651625003279</c:v>
                </c:pt>
                <c:pt idx="2">
                  <c:v>0.42961805635098804</c:v>
                </c:pt>
                <c:pt idx="3">
                  <c:v>0.93048664404851111</c:v>
                </c:pt>
                <c:pt idx="4">
                  <c:v>8.4082885936543317</c:v>
                </c:pt>
                <c:pt idx="5">
                  <c:v>0.24789097530046067</c:v>
                </c:pt>
                <c:pt idx="6">
                  <c:v>0.28214536314698346</c:v>
                </c:pt>
                <c:pt idx="7">
                  <c:v>0.10123902415114698</c:v>
                </c:pt>
                <c:pt idx="8">
                  <c:v>0.24283980050697621</c:v>
                </c:pt>
                <c:pt idx="9">
                  <c:v>1.2847275753711542</c:v>
                </c:pt>
                <c:pt idx="10">
                  <c:v>2.8344461798078351E-2</c:v>
                </c:pt>
                <c:pt idx="11">
                  <c:v>4.4808782298467751</c:v>
                </c:pt>
                <c:pt idx="12">
                  <c:v>3.1410794440381133E-2</c:v>
                </c:pt>
                <c:pt idx="13">
                  <c:v>0.10888356462159623</c:v>
                </c:pt>
                <c:pt idx="14">
                  <c:v>5.6574885784144513E-3</c:v>
                </c:pt>
                <c:pt idx="15">
                  <c:v>6.5561285447611348E-2</c:v>
                </c:pt>
                <c:pt idx="16">
                  <c:v>8.2248416337335324E-5</c:v>
                </c:pt>
                <c:pt idx="17">
                  <c:v>0.15988324870429238</c:v>
                </c:pt>
                <c:pt idx="18">
                  <c:v>0.16410619706578547</c:v>
                </c:pt>
                <c:pt idx="19">
                  <c:v>3.233512755971793E-2</c:v>
                </c:pt>
                <c:pt idx="20">
                  <c:v>4.1738087798625738</c:v>
                </c:pt>
                <c:pt idx="21">
                  <c:v>1.8630318437719644</c:v>
                </c:pt>
                <c:pt idx="22">
                  <c:v>1.1645178853527749</c:v>
                </c:pt>
                <c:pt idx="23">
                  <c:v>52.172029245331771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EDD-4F20-86C2-6DD8E8EE6B6A}"/>
            </c:ext>
          </c:extLst>
        </c:ser>
        <c:ser>
          <c:idx val="12"/>
          <c:order val="12"/>
          <c:tx>
            <c:strRef>
              <c:f>'mol % lipids'!$B$40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lipids'!$D$40:$AA$40</c:f>
              <c:numCache>
                <c:formatCode>0.00</c:formatCode>
                <c:ptCount val="24"/>
                <c:pt idx="0">
                  <c:v>38.417050887544647</c:v>
                </c:pt>
                <c:pt idx="1">
                  <c:v>1.3738627765759399</c:v>
                </c:pt>
                <c:pt idx="2">
                  <c:v>1.2269896168104142</c:v>
                </c:pt>
                <c:pt idx="3">
                  <c:v>1.7948292356199307</c:v>
                </c:pt>
                <c:pt idx="4">
                  <c:v>12.499707913639478</c:v>
                </c:pt>
                <c:pt idx="5">
                  <c:v>0.48616875050855601</c:v>
                </c:pt>
                <c:pt idx="6">
                  <c:v>0.55978624318473602</c:v>
                </c:pt>
                <c:pt idx="7">
                  <c:v>0.21543442953886924</c:v>
                </c:pt>
                <c:pt idx="8">
                  <c:v>0.46436747348819923</c:v>
                </c:pt>
                <c:pt idx="9">
                  <c:v>2.2014313834649077</c:v>
                </c:pt>
                <c:pt idx="10">
                  <c:v>7.6753334480344104E-2</c:v>
                </c:pt>
                <c:pt idx="11">
                  <c:v>6.8496832707981214</c:v>
                </c:pt>
                <c:pt idx="12">
                  <c:v>0.10310983018793199</c:v>
                </c:pt>
                <c:pt idx="13">
                  <c:v>0.17731256287892075</c:v>
                </c:pt>
                <c:pt idx="14">
                  <c:v>3.7997330840031677E-3</c:v>
                </c:pt>
                <c:pt idx="15">
                  <c:v>0.20722760674068108</c:v>
                </c:pt>
                <c:pt idx="16">
                  <c:v>1.4601117002831067E-2</c:v>
                </c:pt>
                <c:pt idx="17">
                  <c:v>0.25754254092767725</c:v>
                </c:pt>
                <c:pt idx="18">
                  <c:v>0.33087428045990425</c:v>
                </c:pt>
                <c:pt idx="19">
                  <c:v>8.9061031513448033E-2</c:v>
                </c:pt>
                <c:pt idx="20">
                  <c:v>7.1114413955138369</c:v>
                </c:pt>
                <c:pt idx="21">
                  <c:v>3.1249190777802269</c:v>
                </c:pt>
                <c:pt idx="22">
                  <c:v>1.9633902126254781</c:v>
                </c:pt>
                <c:pt idx="23">
                  <c:v>20.450655295630895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EDD-4F20-86C2-6DD8E8EE6B6A}"/>
            </c:ext>
          </c:extLst>
        </c:ser>
        <c:ser>
          <c:idx val="13"/>
          <c:order val="13"/>
          <c:tx>
            <c:strRef>
              <c:f>'mol % lipids'!$B$41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lipids'!$D$41:$AA$41</c:f>
              <c:numCache>
                <c:formatCode>0.00</c:formatCode>
                <c:ptCount val="24"/>
                <c:pt idx="0">
                  <c:v>31.204365808139173</c:v>
                </c:pt>
                <c:pt idx="1">
                  <c:v>0.93356425154076672</c:v>
                </c:pt>
                <c:pt idx="2">
                  <c:v>0.45770302026133547</c:v>
                </c:pt>
                <c:pt idx="3">
                  <c:v>1.3313598985377968</c:v>
                </c:pt>
                <c:pt idx="4">
                  <c:v>12.097731686645039</c:v>
                </c:pt>
                <c:pt idx="5">
                  <c:v>0.40473594052657191</c:v>
                </c:pt>
                <c:pt idx="6">
                  <c:v>0.38381928741119842</c:v>
                </c:pt>
                <c:pt idx="7">
                  <c:v>0.10724118674384681</c:v>
                </c:pt>
                <c:pt idx="8">
                  <c:v>0.24477942873090711</c:v>
                </c:pt>
                <c:pt idx="9">
                  <c:v>1.7366400639775625</c:v>
                </c:pt>
                <c:pt idx="10">
                  <c:v>4.5404329887780245E-2</c:v>
                </c:pt>
                <c:pt idx="11">
                  <c:v>5.8066732664323339</c:v>
                </c:pt>
                <c:pt idx="12">
                  <c:v>6.368656595817429E-2</c:v>
                </c:pt>
                <c:pt idx="13">
                  <c:v>0.14470631301526421</c:v>
                </c:pt>
                <c:pt idx="14">
                  <c:v>3.9966329266259903E-3</c:v>
                </c:pt>
                <c:pt idx="15">
                  <c:v>9.1523786001843882E-2</c:v>
                </c:pt>
                <c:pt idx="16">
                  <c:v>3.6652518848799933E-4</c:v>
                </c:pt>
                <c:pt idx="17">
                  <c:v>0.21017018237885202</c:v>
                </c:pt>
                <c:pt idx="18">
                  <c:v>0.23267396100255014</c:v>
                </c:pt>
                <c:pt idx="19">
                  <c:v>3.7444196929977643E-2</c:v>
                </c:pt>
                <c:pt idx="20">
                  <c:v>5.5525533172033041</c:v>
                </c:pt>
                <c:pt idx="21">
                  <c:v>2.7240733922968294</c:v>
                </c:pt>
                <c:pt idx="22">
                  <c:v>1.2539296836678877</c:v>
                </c:pt>
                <c:pt idx="23">
                  <c:v>34.930857274595894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EDD-4F20-86C2-6DD8E8EE6B6A}"/>
            </c:ext>
          </c:extLst>
        </c:ser>
        <c:ser>
          <c:idx val="14"/>
          <c:order val="14"/>
          <c:tx>
            <c:strRef>
              <c:f>'mol % lipids'!$B$42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lipids'!$D$42:$AA$42</c:f>
              <c:numCache>
                <c:formatCode>0.00</c:formatCode>
                <c:ptCount val="24"/>
                <c:pt idx="0">
                  <c:v>27.110363752573299</c:v>
                </c:pt>
                <c:pt idx="1">
                  <c:v>0.78078022033055028</c:v>
                </c:pt>
                <c:pt idx="2">
                  <c:v>0.40222780972704636</c:v>
                </c:pt>
                <c:pt idx="3">
                  <c:v>1.1432064279297103</c:v>
                </c:pt>
                <c:pt idx="4">
                  <c:v>10.240865634714243</c:v>
                </c:pt>
                <c:pt idx="5">
                  <c:v>0.3463757062944508</c:v>
                </c:pt>
                <c:pt idx="6">
                  <c:v>0.28935949903450148</c:v>
                </c:pt>
                <c:pt idx="7">
                  <c:v>7.8544733371319717E-2</c:v>
                </c:pt>
                <c:pt idx="8">
                  <c:v>0.20242116898654208</c:v>
                </c:pt>
                <c:pt idx="9">
                  <c:v>1.5450212697529457</c:v>
                </c:pt>
                <c:pt idx="10">
                  <c:v>3.6467429385502771E-2</c:v>
                </c:pt>
                <c:pt idx="11">
                  <c:v>5.0634236740466507</c:v>
                </c:pt>
                <c:pt idx="12">
                  <c:v>4.3689737193259984E-2</c:v>
                </c:pt>
                <c:pt idx="13">
                  <c:v>0.11046595679305107</c:v>
                </c:pt>
                <c:pt idx="14">
                  <c:v>2.1179278307893539E-3</c:v>
                </c:pt>
                <c:pt idx="15">
                  <c:v>7.4035166311481493E-2</c:v>
                </c:pt>
                <c:pt idx="16">
                  <c:v>0</c:v>
                </c:pt>
                <c:pt idx="17">
                  <c:v>0.17381080585185013</c:v>
                </c:pt>
                <c:pt idx="18">
                  <c:v>0.18379778601209951</c:v>
                </c:pt>
                <c:pt idx="19">
                  <c:v>2.8663257228204283E-2</c:v>
                </c:pt>
                <c:pt idx="20">
                  <c:v>4.6911716573286002</c:v>
                </c:pt>
                <c:pt idx="21">
                  <c:v>2.7140815656952979</c:v>
                </c:pt>
                <c:pt idx="22">
                  <c:v>0.98445249436977078</c:v>
                </c:pt>
                <c:pt idx="23">
                  <c:v>43.75465631923884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EDD-4F20-86C2-6DD8E8EE6B6A}"/>
            </c:ext>
          </c:extLst>
        </c:ser>
        <c:ser>
          <c:idx val="15"/>
          <c:order val="15"/>
          <c:tx>
            <c:strRef>
              <c:f>'mol % lipids'!$B$43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cat>
            <c:strRef>
              <c:f>'mol % lipids'!$D$27:$AA$27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lipids'!$D$43:$AA$43</c:f>
              <c:numCache>
                <c:formatCode>0.00</c:formatCode>
                <c:ptCount val="24"/>
                <c:pt idx="0">
                  <c:v>32.661469851612345</c:v>
                </c:pt>
                <c:pt idx="1">
                  <c:v>0.97345954538279567</c:v>
                </c:pt>
                <c:pt idx="2">
                  <c:v>0.4577423038826034</c:v>
                </c:pt>
                <c:pt idx="3">
                  <c:v>1.4653132514284304</c:v>
                </c:pt>
                <c:pt idx="4">
                  <c:v>12.492471060368013</c:v>
                </c:pt>
                <c:pt idx="5">
                  <c:v>0.45592483375100717</c:v>
                </c:pt>
                <c:pt idx="6">
                  <c:v>0.3748438329058516</c:v>
                </c:pt>
                <c:pt idx="7">
                  <c:v>0.14180090286619546</c:v>
                </c:pt>
                <c:pt idx="8">
                  <c:v>0.2959987786600442</c:v>
                </c:pt>
                <c:pt idx="9">
                  <c:v>1.8918093710545625</c:v>
                </c:pt>
                <c:pt idx="10">
                  <c:v>5.6877657847855534E-2</c:v>
                </c:pt>
                <c:pt idx="11">
                  <c:v>5.9371689320204677</c:v>
                </c:pt>
                <c:pt idx="12">
                  <c:v>7.2724358615156082E-2</c:v>
                </c:pt>
                <c:pt idx="13">
                  <c:v>0.15837809417773779</c:v>
                </c:pt>
                <c:pt idx="14">
                  <c:v>3.4319949888353819E-3</c:v>
                </c:pt>
                <c:pt idx="15">
                  <c:v>9.7055932193063313E-2</c:v>
                </c:pt>
                <c:pt idx="16">
                  <c:v>6.3511692884872821E-3</c:v>
                </c:pt>
                <c:pt idx="17">
                  <c:v>0.22736151238179672</c:v>
                </c:pt>
                <c:pt idx="18">
                  <c:v>0.21939762181830624</c:v>
                </c:pt>
                <c:pt idx="19">
                  <c:v>4.8176837663757223E-2</c:v>
                </c:pt>
                <c:pt idx="20">
                  <c:v>5.7970136358009219</c:v>
                </c:pt>
                <c:pt idx="21">
                  <c:v>2.7002660011549162</c:v>
                </c:pt>
                <c:pt idx="22">
                  <c:v>1.5202963379193566</c:v>
                </c:pt>
                <c:pt idx="23">
                  <c:v>31.944666182217485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EDD-4F20-86C2-6DD8E8EE6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28736"/>
        <c:axId val="82230656"/>
      </c:barChart>
      <c:catAx>
        <c:axId val="8222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lipid classes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82230656"/>
        <c:crosses val="autoZero"/>
        <c:auto val="1"/>
        <c:lblAlgn val="ctr"/>
        <c:lblOffset val="100"/>
        <c:noMultiLvlLbl val="0"/>
      </c:catAx>
      <c:valAx>
        <c:axId val="8223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measured lipids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82228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average lipid class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'mol % lipids'!$AF$3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'mol % lipids'!$AG$14:$BD$14</c:f>
                <c:numCache>
                  <c:formatCode>General</c:formatCode>
                  <c:ptCount val="24"/>
                  <c:pt idx="0">
                    <c:v>4.9434264323025801</c:v>
                  </c:pt>
                  <c:pt idx="1">
                    <c:v>0.28485847545625176</c:v>
                  </c:pt>
                  <c:pt idx="2">
                    <c:v>0.10808810659805007</c:v>
                  </c:pt>
                  <c:pt idx="3">
                    <c:v>0.37128629963505222</c:v>
                  </c:pt>
                  <c:pt idx="4">
                    <c:v>2.1971032531257899</c:v>
                  </c:pt>
                  <c:pt idx="5">
                    <c:v>0.11018228796355585</c:v>
                  </c:pt>
                  <c:pt idx="6">
                    <c:v>0.11935982932430712</c:v>
                  </c:pt>
                  <c:pt idx="7">
                    <c:v>8.3721546265958027E-2</c:v>
                  </c:pt>
                  <c:pt idx="8">
                    <c:v>0.13230232867201097</c:v>
                  </c:pt>
                  <c:pt idx="9">
                    <c:v>0.34299047609937255</c:v>
                  </c:pt>
                  <c:pt idx="10">
                    <c:v>1.8299653917189945E-2</c:v>
                  </c:pt>
                  <c:pt idx="11">
                    <c:v>0.76958014935078389</c:v>
                  </c:pt>
                  <c:pt idx="12">
                    <c:v>2.1792154863824322E-2</c:v>
                  </c:pt>
                  <c:pt idx="13">
                    <c:v>4.2728394472129942E-2</c:v>
                  </c:pt>
                  <c:pt idx="14">
                    <c:v>1.4152561678925509E-3</c:v>
                  </c:pt>
                  <c:pt idx="15">
                    <c:v>2.7297634447584582E-2</c:v>
                  </c:pt>
                  <c:pt idx="16">
                    <c:v>2.2892078336811832E-3</c:v>
                  </c:pt>
                  <c:pt idx="17">
                    <c:v>2.5640596059542047E-2</c:v>
                  </c:pt>
                  <c:pt idx="18">
                    <c:v>4.0628356871103964E-2</c:v>
                  </c:pt>
                  <c:pt idx="19">
                    <c:v>1.5596851860801854E-2</c:v>
                  </c:pt>
                  <c:pt idx="20">
                    <c:v>1.0426378563941563</c:v>
                  </c:pt>
                  <c:pt idx="21">
                    <c:v>0.46930648777821743</c:v>
                  </c:pt>
                  <c:pt idx="22">
                    <c:v>0.32435453484910476</c:v>
                  </c:pt>
                  <c:pt idx="23">
                    <c:v>10.36781023411636</c:v>
                  </c:pt>
                </c:numCache>
              </c:numRef>
            </c:plus>
            <c:minus>
              <c:numRef>
                <c:f>'mol % lipids'!$AG$14:$BD$14</c:f>
                <c:numCache>
                  <c:formatCode>General</c:formatCode>
                  <c:ptCount val="24"/>
                  <c:pt idx="0">
                    <c:v>4.9434264323025801</c:v>
                  </c:pt>
                  <c:pt idx="1">
                    <c:v>0.28485847545625176</c:v>
                  </c:pt>
                  <c:pt idx="2">
                    <c:v>0.10808810659805007</c:v>
                  </c:pt>
                  <c:pt idx="3">
                    <c:v>0.37128629963505222</c:v>
                  </c:pt>
                  <c:pt idx="4">
                    <c:v>2.1971032531257899</c:v>
                  </c:pt>
                  <c:pt idx="5">
                    <c:v>0.11018228796355585</c:v>
                  </c:pt>
                  <c:pt idx="6">
                    <c:v>0.11935982932430712</c:v>
                  </c:pt>
                  <c:pt idx="7">
                    <c:v>8.3721546265958027E-2</c:v>
                  </c:pt>
                  <c:pt idx="8">
                    <c:v>0.13230232867201097</c:v>
                  </c:pt>
                  <c:pt idx="9">
                    <c:v>0.34299047609937255</c:v>
                  </c:pt>
                  <c:pt idx="10">
                    <c:v>1.8299653917189945E-2</c:v>
                  </c:pt>
                  <c:pt idx="11">
                    <c:v>0.76958014935078389</c:v>
                  </c:pt>
                  <c:pt idx="12">
                    <c:v>2.1792154863824322E-2</c:v>
                  </c:pt>
                  <c:pt idx="13">
                    <c:v>4.2728394472129942E-2</c:v>
                  </c:pt>
                  <c:pt idx="14">
                    <c:v>1.4152561678925509E-3</c:v>
                  </c:pt>
                  <c:pt idx="15">
                    <c:v>2.7297634447584582E-2</c:v>
                  </c:pt>
                  <c:pt idx="16">
                    <c:v>2.2892078336811832E-3</c:v>
                  </c:pt>
                  <c:pt idx="17">
                    <c:v>2.5640596059542047E-2</c:v>
                  </c:pt>
                  <c:pt idx="18">
                    <c:v>4.0628356871103964E-2</c:v>
                  </c:pt>
                  <c:pt idx="19">
                    <c:v>1.5596851860801854E-2</c:v>
                  </c:pt>
                  <c:pt idx="20">
                    <c:v>1.0426378563941563</c:v>
                  </c:pt>
                  <c:pt idx="21">
                    <c:v>0.46930648777821743</c:v>
                  </c:pt>
                  <c:pt idx="22">
                    <c:v>0.32435453484910476</c:v>
                  </c:pt>
                  <c:pt idx="23">
                    <c:v>10.36781023411636</c:v>
                  </c:pt>
                </c:numCache>
              </c:numRef>
            </c:minus>
          </c:errBars>
          <c:cat>
            <c:strRef>
              <c:f>'mol % lipids'!$AG$2:$BD$2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lipids'!$AG$3:$BD$3</c:f>
              <c:numCache>
                <c:formatCode>0.00</c:formatCode>
                <c:ptCount val="24"/>
                <c:pt idx="0">
                  <c:v>30.356777676487159</c:v>
                </c:pt>
                <c:pt idx="1">
                  <c:v>0.97796672598262513</c:v>
                </c:pt>
                <c:pt idx="2">
                  <c:v>0.44510413701362461</c:v>
                </c:pt>
                <c:pt idx="3">
                  <c:v>1.1713755377926809</c:v>
                </c:pt>
                <c:pt idx="4">
                  <c:v>12.66908856008954</c:v>
                </c:pt>
                <c:pt idx="5">
                  <c:v>0.41352709453468284</c:v>
                </c:pt>
                <c:pt idx="6">
                  <c:v>0.36962650354294108</c:v>
                </c:pt>
                <c:pt idx="7">
                  <c:v>0.17979003628204357</c:v>
                </c:pt>
                <c:pt idx="8">
                  <c:v>0.35482479923085897</c:v>
                </c:pt>
                <c:pt idx="9">
                  <c:v>1.8474739127702471</c:v>
                </c:pt>
                <c:pt idx="10">
                  <c:v>5.0729702757637815E-2</c:v>
                </c:pt>
                <c:pt idx="11">
                  <c:v>5.9295983773759522</c:v>
                </c:pt>
                <c:pt idx="12">
                  <c:v>6.785588066647763E-2</c:v>
                </c:pt>
                <c:pt idx="13">
                  <c:v>0.17793793289272547</c:v>
                </c:pt>
                <c:pt idx="14">
                  <c:v>2.2950294774272658E-3</c:v>
                </c:pt>
                <c:pt idx="15">
                  <c:v>7.2971659109134737E-2</c:v>
                </c:pt>
                <c:pt idx="16">
                  <c:v>1.6183264589840535E-3</c:v>
                </c:pt>
                <c:pt idx="17">
                  <c:v>0.20862345248852135</c:v>
                </c:pt>
                <c:pt idx="18">
                  <c:v>0.20673610433144946</c:v>
                </c:pt>
                <c:pt idx="19">
                  <c:v>3.8373784271934053E-2</c:v>
                </c:pt>
                <c:pt idx="20">
                  <c:v>5.4304604278097983</c:v>
                </c:pt>
                <c:pt idx="21">
                  <c:v>2.2091660322359861</c:v>
                </c:pt>
                <c:pt idx="22">
                  <c:v>1.4146697411991607</c:v>
                </c:pt>
                <c:pt idx="23">
                  <c:v>35.403408565198419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63-45B8-829D-B5C83F9A559E}"/>
            </c:ext>
          </c:extLst>
        </c:ser>
        <c:ser>
          <c:idx val="1"/>
          <c:order val="1"/>
          <c:tx>
            <c:strRef>
              <c:f>'mol % lipids'!$AF$4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'mol % lipids'!$AG$15:$BD$15</c:f>
                <c:numCache>
                  <c:formatCode>General</c:formatCode>
                  <c:ptCount val="24"/>
                  <c:pt idx="0">
                    <c:v>5.0139596037000498</c:v>
                  </c:pt>
                  <c:pt idx="1">
                    <c:v>0.23105996039392196</c:v>
                  </c:pt>
                  <c:pt idx="2">
                    <c:v>0.26873117235867283</c:v>
                  </c:pt>
                  <c:pt idx="3">
                    <c:v>0.27913573343358061</c:v>
                  </c:pt>
                  <c:pt idx="4">
                    <c:v>2.353956484273751</c:v>
                  </c:pt>
                  <c:pt idx="5">
                    <c:v>9.2905620738331127E-2</c:v>
                  </c:pt>
                  <c:pt idx="6">
                    <c:v>0.10938263358856846</c:v>
                  </c:pt>
                  <c:pt idx="7">
                    <c:v>7.5370599695397889E-2</c:v>
                  </c:pt>
                  <c:pt idx="8">
                    <c:v>0.11973239724760487</c:v>
                  </c:pt>
                  <c:pt idx="9">
                    <c:v>0.30338272904609304</c:v>
                  </c:pt>
                  <c:pt idx="10">
                    <c:v>1.6920634333012285E-2</c:v>
                  </c:pt>
                  <c:pt idx="11">
                    <c:v>0.81066530966688399</c:v>
                  </c:pt>
                  <c:pt idx="12">
                    <c:v>2.2741577845959794E-2</c:v>
                  </c:pt>
                  <c:pt idx="13">
                    <c:v>2.5126185352809773E-2</c:v>
                  </c:pt>
                  <c:pt idx="14">
                    <c:v>1.4492744325750786E-3</c:v>
                  </c:pt>
                  <c:pt idx="15">
                    <c:v>4.4373934787479107E-2</c:v>
                  </c:pt>
                  <c:pt idx="16">
                    <c:v>5.2442302574315924E-3</c:v>
                  </c:pt>
                  <c:pt idx="17">
                    <c:v>3.4146327155430645E-2</c:v>
                  </c:pt>
                  <c:pt idx="18">
                    <c:v>5.0485726916802739E-2</c:v>
                  </c:pt>
                  <c:pt idx="19">
                    <c:v>2.1069143310370898E-2</c:v>
                  </c:pt>
                  <c:pt idx="20">
                    <c:v>0.93233455690501077</c:v>
                  </c:pt>
                  <c:pt idx="21">
                    <c:v>0.4891192066794825</c:v>
                  </c:pt>
                  <c:pt idx="22">
                    <c:v>0.29618635644102853</c:v>
                  </c:pt>
                  <c:pt idx="23">
                    <c:v>10.553114244771109</c:v>
                  </c:pt>
                </c:numCache>
              </c:numRef>
            </c:plus>
            <c:minus>
              <c:numRef>
                <c:f>'mol % lipids'!$AG$15:$BD$15</c:f>
                <c:numCache>
                  <c:formatCode>General</c:formatCode>
                  <c:ptCount val="24"/>
                  <c:pt idx="0">
                    <c:v>5.0139596037000498</c:v>
                  </c:pt>
                  <c:pt idx="1">
                    <c:v>0.23105996039392196</c:v>
                  </c:pt>
                  <c:pt idx="2">
                    <c:v>0.26873117235867283</c:v>
                  </c:pt>
                  <c:pt idx="3">
                    <c:v>0.27913573343358061</c:v>
                  </c:pt>
                  <c:pt idx="4">
                    <c:v>2.353956484273751</c:v>
                  </c:pt>
                  <c:pt idx="5">
                    <c:v>9.2905620738331127E-2</c:v>
                  </c:pt>
                  <c:pt idx="6">
                    <c:v>0.10938263358856846</c:v>
                  </c:pt>
                  <c:pt idx="7">
                    <c:v>7.5370599695397889E-2</c:v>
                  </c:pt>
                  <c:pt idx="8">
                    <c:v>0.11973239724760487</c:v>
                  </c:pt>
                  <c:pt idx="9">
                    <c:v>0.30338272904609304</c:v>
                  </c:pt>
                  <c:pt idx="10">
                    <c:v>1.6920634333012285E-2</c:v>
                  </c:pt>
                  <c:pt idx="11">
                    <c:v>0.81066530966688399</c:v>
                  </c:pt>
                  <c:pt idx="12">
                    <c:v>2.2741577845959794E-2</c:v>
                  </c:pt>
                  <c:pt idx="13">
                    <c:v>2.5126185352809773E-2</c:v>
                  </c:pt>
                  <c:pt idx="14">
                    <c:v>1.4492744325750786E-3</c:v>
                  </c:pt>
                  <c:pt idx="15">
                    <c:v>4.4373934787479107E-2</c:v>
                  </c:pt>
                  <c:pt idx="16">
                    <c:v>5.2442302574315924E-3</c:v>
                  </c:pt>
                  <c:pt idx="17">
                    <c:v>3.4146327155430645E-2</c:v>
                  </c:pt>
                  <c:pt idx="18">
                    <c:v>5.0485726916802739E-2</c:v>
                  </c:pt>
                  <c:pt idx="19">
                    <c:v>2.1069143310370898E-2</c:v>
                  </c:pt>
                  <c:pt idx="20">
                    <c:v>0.93233455690501077</c:v>
                  </c:pt>
                  <c:pt idx="21">
                    <c:v>0.4891192066794825</c:v>
                  </c:pt>
                  <c:pt idx="22">
                    <c:v>0.29618635644102853</c:v>
                  </c:pt>
                  <c:pt idx="23">
                    <c:v>10.553114244771109</c:v>
                  </c:pt>
                </c:numCache>
              </c:numRef>
            </c:minus>
          </c:errBars>
          <c:cat>
            <c:strRef>
              <c:f>'mol % lipids'!$AG$2:$BD$2</c:f>
              <c:strCache>
                <c:ptCount val="24"/>
                <c:pt idx="0">
                  <c:v>aPC</c:v>
                </c:pt>
                <c:pt idx="1">
                  <c:v>ePC</c:v>
                </c:pt>
                <c:pt idx="2">
                  <c:v>LPC</c:v>
                </c:pt>
                <c:pt idx="3">
                  <c:v>SM</c:v>
                </c:pt>
                <c:pt idx="4">
                  <c:v>aPE</c:v>
                </c:pt>
                <c:pt idx="5">
                  <c:v>ePE</c:v>
                </c:pt>
                <c:pt idx="6">
                  <c:v>p16:0PE</c:v>
                </c:pt>
                <c:pt idx="7">
                  <c:v>p18:1PE</c:v>
                </c:pt>
                <c:pt idx="8">
                  <c:v>p18:0PE</c:v>
                </c:pt>
                <c:pt idx="9">
                  <c:v>aPS</c:v>
                </c:pt>
                <c:pt idx="10">
                  <c:v>ePS</c:v>
                </c:pt>
                <c:pt idx="11">
                  <c:v>aPI</c:v>
                </c:pt>
                <c:pt idx="12">
                  <c:v>ePI</c:v>
                </c:pt>
                <c:pt idx="13">
                  <c:v>aPG</c:v>
                </c:pt>
                <c:pt idx="14">
                  <c:v>ePG</c:v>
                </c:pt>
                <c:pt idx="15">
                  <c:v>aPA</c:v>
                </c:pt>
                <c:pt idx="16">
                  <c:v>ePA</c:v>
                </c:pt>
                <c:pt idx="17">
                  <c:v>Cer</c:v>
                </c:pt>
                <c:pt idx="18">
                  <c:v>HexCer</c:v>
                </c:pt>
                <c:pt idx="19">
                  <c:v>Hex2Cer</c:v>
                </c:pt>
                <c:pt idx="20">
                  <c:v>Chol</c:v>
                </c:pt>
                <c:pt idx="21">
                  <c:v>CE</c:v>
                </c:pt>
                <c:pt idx="22">
                  <c:v>DAG</c:v>
                </c:pt>
                <c:pt idx="23">
                  <c:v>TAG</c:v>
                </c:pt>
              </c:strCache>
            </c:strRef>
          </c:cat>
          <c:val>
            <c:numRef>
              <c:f>'mol % lipids'!$AG$4:$BD$4</c:f>
              <c:numCache>
                <c:formatCode>0.00</c:formatCode>
                <c:ptCount val="24"/>
                <c:pt idx="0">
                  <c:v>32.158617917705065</c:v>
                </c:pt>
                <c:pt idx="1">
                  <c:v>0.96564746358010345</c:v>
                </c:pt>
                <c:pt idx="2">
                  <c:v>0.58245921645941057</c:v>
                </c:pt>
                <c:pt idx="3">
                  <c:v>1.4081314604103012</c:v>
                </c:pt>
                <c:pt idx="4">
                  <c:v>12.466685465895958</c:v>
                </c:pt>
                <c:pt idx="5">
                  <c:v>0.42414178231896227</c:v>
                </c:pt>
                <c:pt idx="6">
                  <c:v>0.40577448808356781</c:v>
                </c:pt>
                <c:pt idx="7">
                  <c:v>0.14673841769358065</c:v>
                </c:pt>
                <c:pt idx="8">
                  <c:v>0.31475437930111538</c:v>
                </c:pt>
                <c:pt idx="9">
                  <c:v>1.8260856751795713</c:v>
                </c:pt>
                <c:pt idx="10">
                  <c:v>5.2700876003888474E-2</c:v>
                </c:pt>
                <c:pt idx="11">
                  <c:v>5.9239857226493564</c:v>
                </c:pt>
                <c:pt idx="12">
                  <c:v>6.7955633687319578E-2</c:v>
                </c:pt>
                <c:pt idx="13">
                  <c:v>0.14766051723801882</c:v>
                </c:pt>
                <c:pt idx="14">
                  <c:v>3.1129963593178886E-3</c:v>
                </c:pt>
                <c:pt idx="15">
                  <c:v>0.11245550144948152</c:v>
                </c:pt>
                <c:pt idx="16">
                  <c:v>3.5550809840471514E-3</c:v>
                </c:pt>
                <c:pt idx="17">
                  <c:v>0.2165426756942497</c:v>
                </c:pt>
                <c:pt idx="18">
                  <c:v>0.21821970426925688</c:v>
                </c:pt>
                <c:pt idx="19">
                  <c:v>4.0803622976307664E-2</c:v>
                </c:pt>
                <c:pt idx="20">
                  <c:v>5.704550131934802</c:v>
                </c:pt>
                <c:pt idx="21">
                  <c:v>2.3987555627700337</c:v>
                </c:pt>
                <c:pt idx="22">
                  <c:v>1.3732197760402045</c:v>
                </c:pt>
                <c:pt idx="23">
                  <c:v>33.037445931316086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63-45B8-829D-B5C83F9A5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85216"/>
        <c:axId val="164187136"/>
      </c:barChart>
      <c:catAx>
        <c:axId val="16418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lipid classes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64187136"/>
        <c:crosses val="autoZero"/>
        <c:auto val="1"/>
        <c:lblAlgn val="ctr"/>
        <c:lblOffset val="100"/>
        <c:noMultiLvlLbl val="0"/>
      </c:catAx>
      <c:valAx>
        <c:axId val="16418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measured lipids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418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LPC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LPC!$A$42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LPC!$B$48:$V$48</c:f>
                <c:numCache>
                  <c:formatCode>General</c:formatCode>
                  <c:ptCount val="21"/>
                  <c:pt idx="0">
                    <c:v>2.8249056732397135E-3</c:v>
                  </c:pt>
                  <c:pt idx="1">
                    <c:v>0.29441223857114807</c:v>
                  </c:pt>
                  <c:pt idx="2">
                    <c:v>1.1903054035342369</c:v>
                  </c:pt>
                  <c:pt idx="3">
                    <c:v>2.2141621583561415</c:v>
                  </c:pt>
                  <c:pt idx="4">
                    <c:v>0.15025464203370981</c:v>
                  </c:pt>
                  <c:pt idx="5">
                    <c:v>0.91882249222494217</c:v>
                  </c:pt>
                  <c:pt idx="6">
                    <c:v>1.427982686519311</c:v>
                  </c:pt>
                  <c:pt idx="7">
                    <c:v>2.6853961157472415</c:v>
                  </c:pt>
                  <c:pt idx="8">
                    <c:v>0.24434639190828167</c:v>
                  </c:pt>
                  <c:pt idx="9">
                    <c:v>0.15279848268280724</c:v>
                  </c:pt>
                  <c:pt idx="10">
                    <c:v>1.0544768033995207</c:v>
                  </c:pt>
                  <c:pt idx="11">
                    <c:v>0.31304256656816898</c:v>
                  </c:pt>
                  <c:pt idx="12">
                    <c:v>0.35181297396438116</c:v>
                  </c:pt>
                  <c:pt idx="13">
                    <c:v>0.17159787730999049</c:v>
                  </c:pt>
                  <c:pt idx="14">
                    <c:v>0.24211243653523165</c:v>
                  </c:pt>
                  <c:pt idx="15">
                    <c:v>0.55073624168115431</c:v>
                  </c:pt>
                  <c:pt idx="16">
                    <c:v>0.23375875937513022</c:v>
                  </c:pt>
                  <c:pt idx="17">
                    <c:v>1.0508447914952377</c:v>
                  </c:pt>
                  <c:pt idx="18">
                    <c:v>0.57681993248669861</c:v>
                  </c:pt>
                  <c:pt idx="19">
                    <c:v>0.10276220995870525</c:v>
                  </c:pt>
                  <c:pt idx="20">
                    <c:v>0.29905423770422596</c:v>
                  </c:pt>
                </c:numCache>
              </c:numRef>
            </c:plus>
            <c:minus>
              <c:numRef>
                <c:f>LPC!$B$48:$V$48</c:f>
                <c:numCache>
                  <c:formatCode>General</c:formatCode>
                  <c:ptCount val="21"/>
                  <c:pt idx="0">
                    <c:v>2.8249056732397135E-3</c:v>
                  </c:pt>
                  <c:pt idx="1">
                    <c:v>0.29441223857114807</c:v>
                  </c:pt>
                  <c:pt idx="2">
                    <c:v>1.1903054035342369</c:v>
                  </c:pt>
                  <c:pt idx="3">
                    <c:v>2.2141621583561415</c:v>
                  </c:pt>
                  <c:pt idx="4">
                    <c:v>0.15025464203370981</c:v>
                  </c:pt>
                  <c:pt idx="5">
                    <c:v>0.91882249222494217</c:v>
                  </c:pt>
                  <c:pt idx="6">
                    <c:v>1.427982686519311</c:v>
                  </c:pt>
                  <c:pt idx="7">
                    <c:v>2.6853961157472415</c:v>
                  </c:pt>
                  <c:pt idx="8">
                    <c:v>0.24434639190828167</c:v>
                  </c:pt>
                  <c:pt idx="9">
                    <c:v>0.15279848268280724</c:v>
                  </c:pt>
                  <c:pt idx="10">
                    <c:v>1.0544768033995207</c:v>
                  </c:pt>
                  <c:pt idx="11">
                    <c:v>0.31304256656816898</c:v>
                  </c:pt>
                  <c:pt idx="12">
                    <c:v>0.35181297396438116</c:v>
                  </c:pt>
                  <c:pt idx="13">
                    <c:v>0.17159787730999049</c:v>
                  </c:pt>
                  <c:pt idx="14">
                    <c:v>0.24211243653523165</c:v>
                  </c:pt>
                  <c:pt idx="15">
                    <c:v>0.55073624168115431</c:v>
                  </c:pt>
                  <c:pt idx="16">
                    <c:v>0.23375875937513022</c:v>
                  </c:pt>
                  <c:pt idx="17">
                    <c:v>1.0508447914952377</c:v>
                  </c:pt>
                  <c:pt idx="18">
                    <c:v>0.57681993248669861</c:v>
                  </c:pt>
                  <c:pt idx="19">
                    <c:v>0.10276220995870525</c:v>
                  </c:pt>
                  <c:pt idx="20">
                    <c:v>0.29905423770422596</c:v>
                  </c:pt>
                </c:numCache>
              </c:numRef>
            </c:minus>
          </c:errBars>
          <c:cat>
            <c:strRef>
              <c:f>LPC!$B$41:$V$41</c:f>
              <c:strCache>
                <c:ptCount val="21"/>
                <c:pt idx="0">
                  <c:v> 14:1</c:v>
                </c:pt>
                <c:pt idx="1">
                  <c:v> 14:0</c:v>
                </c:pt>
                <c:pt idx="2">
                  <c:v> 16:1</c:v>
                </c:pt>
                <c:pt idx="3">
                  <c:v> 16:0</c:v>
                </c:pt>
                <c:pt idx="4">
                  <c:v> 18:3</c:v>
                </c:pt>
                <c:pt idx="5">
                  <c:v> 18:2</c:v>
                </c:pt>
                <c:pt idx="6">
                  <c:v> 18:1</c:v>
                </c:pt>
                <c:pt idx="7">
                  <c:v> 18:0</c:v>
                </c:pt>
                <c:pt idx="8">
                  <c:v> 20:6</c:v>
                </c:pt>
                <c:pt idx="9">
                  <c:v> 20:5</c:v>
                </c:pt>
                <c:pt idx="10">
                  <c:v> 20:4</c:v>
                </c:pt>
                <c:pt idx="11">
                  <c:v> 20:3</c:v>
                </c:pt>
                <c:pt idx="12">
                  <c:v> 20:2</c:v>
                </c:pt>
                <c:pt idx="13">
                  <c:v> 20:1</c:v>
                </c:pt>
                <c:pt idx="14">
                  <c:v> 20:0</c:v>
                </c:pt>
                <c:pt idx="15">
                  <c:v> 22:6</c:v>
                </c:pt>
                <c:pt idx="16">
                  <c:v> 22:5</c:v>
                </c:pt>
                <c:pt idx="17">
                  <c:v> 22:4</c:v>
                </c:pt>
                <c:pt idx="18">
                  <c:v> 22:3</c:v>
                </c:pt>
                <c:pt idx="19">
                  <c:v> 22:2</c:v>
                </c:pt>
                <c:pt idx="20">
                  <c:v> 22:1</c:v>
                </c:pt>
              </c:strCache>
            </c:strRef>
          </c:cat>
          <c:val>
            <c:numRef>
              <c:f>LPC!$B$42:$V$42</c:f>
              <c:numCache>
                <c:formatCode>0.00</c:formatCode>
                <c:ptCount val="21"/>
                <c:pt idx="0">
                  <c:v>9.9875497888007544E-4</c:v>
                </c:pt>
                <c:pt idx="1">
                  <c:v>0.56645442348795094</c:v>
                </c:pt>
                <c:pt idx="2">
                  <c:v>3.5387732061447057</c:v>
                </c:pt>
                <c:pt idx="3">
                  <c:v>27.252505134540492</c:v>
                </c:pt>
                <c:pt idx="4">
                  <c:v>0.5328327119401387</c:v>
                </c:pt>
                <c:pt idx="5">
                  <c:v>13.15714233468448</c:v>
                </c:pt>
                <c:pt idx="6">
                  <c:v>7.4279381416884931</c:v>
                </c:pt>
                <c:pt idx="7">
                  <c:v>18.950245130879267</c:v>
                </c:pt>
                <c:pt idx="8">
                  <c:v>0.30181566501383533</c:v>
                </c:pt>
                <c:pt idx="9">
                  <c:v>0.7410645881899699</c:v>
                </c:pt>
                <c:pt idx="10">
                  <c:v>13.00196957843405</c:v>
                </c:pt>
                <c:pt idx="11">
                  <c:v>1.672210704803103</c:v>
                </c:pt>
                <c:pt idx="12">
                  <c:v>0.76689660865424414</c:v>
                </c:pt>
                <c:pt idx="13">
                  <c:v>6.4330081452717652E-2</c:v>
                </c:pt>
                <c:pt idx="14">
                  <c:v>0.47630669960751881</c:v>
                </c:pt>
                <c:pt idx="15">
                  <c:v>5.9852183076930787</c:v>
                </c:pt>
                <c:pt idx="16">
                  <c:v>0.85309293831065625</c:v>
                </c:pt>
                <c:pt idx="17">
                  <c:v>3.6263726289589147</c:v>
                </c:pt>
                <c:pt idx="18">
                  <c:v>0.51423957532017761</c:v>
                </c:pt>
                <c:pt idx="19">
                  <c:v>0.32664787453022376</c:v>
                </c:pt>
                <c:pt idx="20">
                  <c:v>0.24294491068709764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EB-41A0-85CC-5E48DFA7EA54}"/>
            </c:ext>
          </c:extLst>
        </c:ser>
        <c:ser>
          <c:idx val="1"/>
          <c:order val="1"/>
          <c:tx>
            <c:strRef>
              <c:f>LPC!$A$43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LPC!$B$49:$V$49</c:f>
                <c:numCache>
                  <c:formatCode>General</c:formatCode>
                  <c:ptCount val="21"/>
                  <c:pt idx="0">
                    <c:v>0.31033692972806026</c:v>
                  </c:pt>
                  <c:pt idx="1">
                    <c:v>0.4137159973447479</c:v>
                  </c:pt>
                  <c:pt idx="2">
                    <c:v>0.64295422765492827</c:v>
                  </c:pt>
                  <c:pt idx="3">
                    <c:v>3.2085947837801303</c:v>
                  </c:pt>
                  <c:pt idx="4">
                    <c:v>0.14975197877758692</c:v>
                  </c:pt>
                  <c:pt idx="5">
                    <c:v>1.043841106756644</c:v>
                  </c:pt>
                  <c:pt idx="6">
                    <c:v>2.3088421390214009</c:v>
                  </c:pt>
                  <c:pt idx="7">
                    <c:v>2.2310484196832769</c:v>
                  </c:pt>
                  <c:pt idx="8">
                    <c:v>0.12836070808131048</c:v>
                  </c:pt>
                  <c:pt idx="9">
                    <c:v>0.15037009499657833</c:v>
                  </c:pt>
                  <c:pt idx="10">
                    <c:v>2.1260855445036495</c:v>
                  </c:pt>
                  <c:pt idx="11">
                    <c:v>0.40597251219454711</c:v>
                  </c:pt>
                  <c:pt idx="12">
                    <c:v>0.22450802569094952</c:v>
                  </c:pt>
                  <c:pt idx="13">
                    <c:v>0.51757647892840986</c:v>
                  </c:pt>
                  <c:pt idx="14">
                    <c:v>0.24746807995816342</c:v>
                  </c:pt>
                  <c:pt idx="15">
                    <c:v>1.1110050122930466</c:v>
                  </c:pt>
                  <c:pt idx="16">
                    <c:v>0.18487668319276049</c:v>
                  </c:pt>
                  <c:pt idx="17">
                    <c:v>0.39908056698785133</c:v>
                  </c:pt>
                  <c:pt idx="18">
                    <c:v>0.22534631700166116</c:v>
                  </c:pt>
                  <c:pt idx="19">
                    <c:v>0.12641611905120045</c:v>
                  </c:pt>
                  <c:pt idx="20">
                    <c:v>0.42469724942751624</c:v>
                  </c:pt>
                </c:numCache>
              </c:numRef>
            </c:plus>
            <c:minus>
              <c:numRef>
                <c:f>LPC!$B$49:$V$49</c:f>
                <c:numCache>
                  <c:formatCode>General</c:formatCode>
                  <c:ptCount val="21"/>
                  <c:pt idx="0">
                    <c:v>0.31033692972806026</c:v>
                  </c:pt>
                  <c:pt idx="1">
                    <c:v>0.4137159973447479</c:v>
                  </c:pt>
                  <c:pt idx="2">
                    <c:v>0.64295422765492827</c:v>
                  </c:pt>
                  <c:pt idx="3">
                    <c:v>3.2085947837801303</c:v>
                  </c:pt>
                  <c:pt idx="4">
                    <c:v>0.14975197877758692</c:v>
                  </c:pt>
                  <c:pt idx="5">
                    <c:v>1.043841106756644</c:v>
                  </c:pt>
                  <c:pt idx="6">
                    <c:v>2.3088421390214009</c:v>
                  </c:pt>
                  <c:pt idx="7">
                    <c:v>2.2310484196832769</c:v>
                  </c:pt>
                  <c:pt idx="8">
                    <c:v>0.12836070808131048</c:v>
                  </c:pt>
                  <c:pt idx="9">
                    <c:v>0.15037009499657833</c:v>
                  </c:pt>
                  <c:pt idx="10">
                    <c:v>2.1260855445036495</c:v>
                  </c:pt>
                  <c:pt idx="11">
                    <c:v>0.40597251219454711</c:v>
                  </c:pt>
                  <c:pt idx="12">
                    <c:v>0.22450802569094952</c:v>
                  </c:pt>
                  <c:pt idx="13">
                    <c:v>0.51757647892840986</c:v>
                  </c:pt>
                  <c:pt idx="14">
                    <c:v>0.24746807995816342</c:v>
                  </c:pt>
                  <c:pt idx="15">
                    <c:v>1.1110050122930466</c:v>
                  </c:pt>
                  <c:pt idx="16">
                    <c:v>0.18487668319276049</c:v>
                  </c:pt>
                  <c:pt idx="17">
                    <c:v>0.39908056698785133</c:v>
                  </c:pt>
                  <c:pt idx="18">
                    <c:v>0.22534631700166116</c:v>
                  </c:pt>
                  <c:pt idx="19">
                    <c:v>0.12641611905120045</c:v>
                  </c:pt>
                  <c:pt idx="20">
                    <c:v>0.42469724942751624</c:v>
                  </c:pt>
                </c:numCache>
              </c:numRef>
            </c:minus>
          </c:errBars>
          <c:cat>
            <c:strRef>
              <c:f>LPC!$B$41:$V$41</c:f>
              <c:strCache>
                <c:ptCount val="21"/>
                <c:pt idx="0">
                  <c:v> 14:1</c:v>
                </c:pt>
                <c:pt idx="1">
                  <c:v> 14:0</c:v>
                </c:pt>
                <c:pt idx="2">
                  <c:v> 16:1</c:v>
                </c:pt>
                <c:pt idx="3">
                  <c:v> 16:0</c:v>
                </c:pt>
                <c:pt idx="4">
                  <c:v> 18:3</c:v>
                </c:pt>
                <c:pt idx="5">
                  <c:v> 18:2</c:v>
                </c:pt>
                <c:pt idx="6">
                  <c:v> 18:1</c:v>
                </c:pt>
                <c:pt idx="7">
                  <c:v> 18:0</c:v>
                </c:pt>
                <c:pt idx="8">
                  <c:v> 20:6</c:v>
                </c:pt>
                <c:pt idx="9">
                  <c:v> 20:5</c:v>
                </c:pt>
                <c:pt idx="10">
                  <c:v> 20:4</c:v>
                </c:pt>
                <c:pt idx="11">
                  <c:v> 20:3</c:v>
                </c:pt>
                <c:pt idx="12">
                  <c:v> 20:2</c:v>
                </c:pt>
                <c:pt idx="13">
                  <c:v> 20:1</c:v>
                </c:pt>
                <c:pt idx="14">
                  <c:v> 20:0</c:v>
                </c:pt>
                <c:pt idx="15">
                  <c:v> 22:6</c:v>
                </c:pt>
                <c:pt idx="16">
                  <c:v> 22:5</c:v>
                </c:pt>
                <c:pt idx="17">
                  <c:v> 22:4</c:v>
                </c:pt>
                <c:pt idx="18">
                  <c:v> 22:3</c:v>
                </c:pt>
                <c:pt idx="19">
                  <c:v> 22:2</c:v>
                </c:pt>
                <c:pt idx="20">
                  <c:v> 22:1</c:v>
                </c:pt>
              </c:strCache>
            </c:strRef>
          </c:cat>
          <c:val>
            <c:numRef>
              <c:f>LPC!$B$43:$V$43</c:f>
              <c:numCache>
                <c:formatCode>0.00</c:formatCode>
                <c:ptCount val="21"/>
                <c:pt idx="0">
                  <c:v>0.12018366710278029</c:v>
                </c:pt>
                <c:pt idx="1">
                  <c:v>0.40380580155318196</c:v>
                </c:pt>
                <c:pt idx="2">
                  <c:v>1.3946953833547999</c:v>
                </c:pt>
                <c:pt idx="3">
                  <c:v>28.912725964684267</c:v>
                </c:pt>
                <c:pt idx="4">
                  <c:v>0.46081744192102431</c:v>
                </c:pt>
                <c:pt idx="5">
                  <c:v>14.424807687343177</c:v>
                </c:pt>
                <c:pt idx="6">
                  <c:v>8.5869840512402806</c:v>
                </c:pt>
                <c:pt idx="7">
                  <c:v>17.538448958272774</c:v>
                </c:pt>
                <c:pt idx="8">
                  <c:v>0.24185483148428227</c:v>
                </c:pt>
                <c:pt idx="9">
                  <c:v>0.68141578104558953</c:v>
                </c:pt>
                <c:pt idx="10">
                  <c:v>12.957811566479272</c:v>
                </c:pt>
                <c:pt idx="11">
                  <c:v>1.7937741013492179</c:v>
                </c:pt>
                <c:pt idx="12">
                  <c:v>0.6737628437889267</c:v>
                </c:pt>
                <c:pt idx="13">
                  <c:v>0.77699207112850188</c:v>
                </c:pt>
                <c:pt idx="14">
                  <c:v>0.48351656664374287</c:v>
                </c:pt>
                <c:pt idx="15">
                  <c:v>6.7505066277281935</c:v>
                </c:pt>
                <c:pt idx="16">
                  <c:v>0.83024070156460261</c:v>
                </c:pt>
                <c:pt idx="17">
                  <c:v>1.6304088591020469</c:v>
                </c:pt>
                <c:pt idx="18">
                  <c:v>0.27619469249944678</c:v>
                </c:pt>
                <c:pt idx="19">
                  <c:v>0.20770614093456424</c:v>
                </c:pt>
                <c:pt idx="20">
                  <c:v>0.85334626077933473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EB-41A0-85CC-5E48DFA7E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872320"/>
        <c:axId val="140874496"/>
      </c:barChart>
      <c:catAx>
        <c:axId val="14087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LPC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0874496"/>
        <c:crosses val="autoZero"/>
        <c:auto val="1"/>
        <c:lblAlgn val="ctr"/>
        <c:lblOffset val="100"/>
        <c:noMultiLvlLbl val="0"/>
      </c:catAx>
      <c:valAx>
        <c:axId val="14087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872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average lipid class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'mol % lipids'!$AF$3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'mol % lipids'!$AG$14:$BD$14</c15:sqref>
                    </c15:fullRef>
                  </c:ext>
                </c:extLst>
                <c:f>('mol % lipids'!$AI$14:$AJ$14,'mol % lipids'!$AM$14:$AQ$14,'mol % lipids'!$AS$14:$BA$14)</c:f>
                <c:numCache>
                  <c:formatCode>General</c:formatCode>
                  <c:ptCount val="16"/>
                  <c:pt idx="0">
                    <c:v>0.10808810659805007</c:v>
                  </c:pt>
                  <c:pt idx="1">
                    <c:v>0.37128629963505222</c:v>
                  </c:pt>
                  <c:pt idx="2">
                    <c:v>0.11935982932430712</c:v>
                  </c:pt>
                  <c:pt idx="3">
                    <c:v>8.3721546265958027E-2</c:v>
                  </c:pt>
                  <c:pt idx="4">
                    <c:v>0.13230232867201097</c:v>
                  </c:pt>
                  <c:pt idx="5">
                    <c:v>0.34299047609937255</c:v>
                  </c:pt>
                  <c:pt idx="6">
                    <c:v>1.8299653917189945E-2</c:v>
                  </c:pt>
                  <c:pt idx="7">
                    <c:v>2.1792154863824322E-2</c:v>
                  </c:pt>
                  <c:pt idx="8">
                    <c:v>4.2728394472129942E-2</c:v>
                  </c:pt>
                  <c:pt idx="9">
                    <c:v>1.4152561678925509E-3</c:v>
                  </c:pt>
                  <c:pt idx="10">
                    <c:v>2.7297634447584582E-2</c:v>
                  </c:pt>
                  <c:pt idx="11">
                    <c:v>2.2892078336811832E-3</c:v>
                  </c:pt>
                  <c:pt idx="12">
                    <c:v>2.5640596059542047E-2</c:v>
                  </c:pt>
                  <c:pt idx="13">
                    <c:v>4.0628356871103964E-2</c:v>
                  </c:pt>
                  <c:pt idx="14">
                    <c:v>1.5596851860801854E-2</c:v>
                  </c:pt>
                  <c:pt idx="15">
                    <c:v>1.0426378563941563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'mol % lipids'!$AG$14:$BD$14</c15:sqref>
                    </c15:fullRef>
                  </c:ext>
                </c:extLst>
                <c:f>('mol % lipids'!$AI$14:$AJ$14,'mol % lipids'!$AM$14:$AQ$14,'mol % lipids'!$AS$14:$BA$14)</c:f>
                <c:numCache>
                  <c:formatCode>General</c:formatCode>
                  <c:ptCount val="16"/>
                  <c:pt idx="0">
                    <c:v>0.10808810659805007</c:v>
                  </c:pt>
                  <c:pt idx="1">
                    <c:v>0.37128629963505222</c:v>
                  </c:pt>
                  <c:pt idx="2">
                    <c:v>0.11935982932430712</c:v>
                  </c:pt>
                  <c:pt idx="3">
                    <c:v>8.3721546265958027E-2</c:v>
                  </c:pt>
                  <c:pt idx="4">
                    <c:v>0.13230232867201097</c:v>
                  </c:pt>
                  <c:pt idx="5">
                    <c:v>0.34299047609937255</c:v>
                  </c:pt>
                  <c:pt idx="6">
                    <c:v>1.8299653917189945E-2</c:v>
                  </c:pt>
                  <c:pt idx="7">
                    <c:v>2.1792154863824322E-2</c:v>
                  </c:pt>
                  <c:pt idx="8">
                    <c:v>4.2728394472129942E-2</c:v>
                  </c:pt>
                  <c:pt idx="9">
                    <c:v>1.4152561678925509E-3</c:v>
                  </c:pt>
                  <c:pt idx="10">
                    <c:v>2.7297634447584582E-2</c:v>
                  </c:pt>
                  <c:pt idx="11">
                    <c:v>2.2892078336811832E-3</c:v>
                  </c:pt>
                  <c:pt idx="12">
                    <c:v>2.5640596059542047E-2</c:v>
                  </c:pt>
                  <c:pt idx="13">
                    <c:v>4.0628356871103964E-2</c:v>
                  </c:pt>
                  <c:pt idx="14">
                    <c:v>1.5596851860801854E-2</c:v>
                  </c:pt>
                  <c:pt idx="15">
                    <c:v>1.0426378563941563</c:v>
                  </c:pt>
                </c:numCache>
              </c:numRef>
            </c:minus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'mol % lipids'!$AG$2:$BD$2</c15:sqref>
                  </c15:fullRef>
                </c:ext>
              </c:extLst>
              <c:f>('mol % lipids'!$AI$2:$AJ$2,'mol % lipids'!$AM$2:$AQ$2,'mol % lipids'!$AS$2:$BA$2)</c:f>
              <c:strCache>
                <c:ptCount val="16"/>
                <c:pt idx="0">
                  <c:v>LPC</c:v>
                </c:pt>
                <c:pt idx="1">
                  <c:v>SM</c:v>
                </c:pt>
                <c:pt idx="2">
                  <c:v>p16:0PE</c:v>
                </c:pt>
                <c:pt idx="3">
                  <c:v>p18:1PE</c:v>
                </c:pt>
                <c:pt idx="4">
                  <c:v>p18:0PE</c:v>
                </c:pt>
                <c:pt idx="5">
                  <c:v>aPS</c:v>
                </c:pt>
                <c:pt idx="6">
                  <c:v>ePS</c:v>
                </c:pt>
                <c:pt idx="7">
                  <c:v>ePI</c:v>
                </c:pt>
                <c:pt idx="8">
                  <c:v>aPG</c:v>
                </c:pt>
                <c:pt idx="9">
                  <c:v>ePG</c:v>
                </c:pt>
                <c:pt idx="10">
                  <c:v>aPA</c:v>
                </c:pt>
                <c:pt idx="11">
                  <c:v>ePA</c:v>
                </c:pt>
                <c:pt idx="12">
                  <c:v>Cer</c:v>
                </c:pt>
                <c:pt idx="13">
                  <c:v>HexCer</c:v>
                </c:pt>
                <c:pt idx="14">
                  <c:v>Hex2Cer</c:v>
                </c:pt>
                <c:pt idx="15">
                  <c:v>Chol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'mol % lipids'!$AG$3:$BD$3</c15:sqref>
                  </c15:fullRef>
                </c:ext>
              </c:extLst>
              <c:f>('mol % lipids'!$AI$3:$AJ$3,'mol % lipids'!$AM$3:$AQ$3,'mol % lipids'!$AS$3:$BA$3)</c:f>
              <c:numCache>
                <c:formatCode>0.00</c:formatCode>
                <c:ptCount val="16"/>
                <c:pt idx="0">
                  <c:v>0.44510413701362461</c:v>
                </c:pt>
                <c:pt idx="1">
                  <c:v>1.1713755377926809</c:v>
                </c:pt>
                <c:pt idx="2">
                  <c:v>0.36962650354294108</c:v>
                </c:pt>
                <c:pt idx="3">
                  <c:v>0.17979003628204357</c:v>
                </c:pt>
                <c:pt idx="4">
                  <c:v>0.35482479923085897</c:v>
                </c:pt>
                <c:pt idx="5">
                  <c:v>1.8474739127702471</c:v>
                </c:pt>
                <c:pt idx="6">
                  <c:v>5.0729702757637815E-2</c:v>
                </c:pt>
                <c:pt idx="7">
                  <c:v>6.785588066647763E-2</c:v>
                </c:pt>
                <c:pt idx="8">
                  <c:v>0.17793793289272547</c:v>
                </c:pt>
                <c:pt idx="9">
                  <c:v>2.2950294774272658E-3</c:v>
                </c:pt>
                <c:pt idx="10">
                  <c:v>7.2971659109134737E-2</c:v>
                </c:pt>
                <c:pt idx="11">
                  <c:v>1.6183264589840535E-3</c:v>
                </c:pt>
                <c:pt idx="12">
                  <c:v>0.20862345248852135</c:v>
                </c:pt>
                <c:pt idx="13">
                  <c:v>0.20673610433144946</c:v>
                </c:pt>
                <c:pt idx="14">
                  <c:v>3.8373784271934053E-2</c:v>
                </c:pt>
                <c:pt idx="15">
                  <c:v>5.4304604278097983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CF-4BBE-9D0D-09DCD6ED224C}"/>
            </c:ext>
          </c:extLst>
        </c:ser>
        <c:ser>
          <c:idx val="1"/>
          <c:order val="1"/>
          <c:tx>
            <c:strRef>
              <c:f>'mol % lipids'!$AF$4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'mol % lipids'!$AG$15:$BD$15</c15:sqref>
                    </c15:fullRef>
                  </c:ext>
                </c:extLst>
                <c:f>('mol % lipids'!$AI$15:$AJ$15,'mol % lipids'!$AM$15:$AQ$15,'mol % lipids'!$AS$15:$BA$15)</c:f>
                <c:numCache>
                  <c:formatCode>General</c:formatCode>
                  <c:ptCount val="16"/>
                  <c:pt idx="0">
                    <c:v>0.26873117235867283</c:v>
                  </c:pt>
                  <c:pt idx="1">
                    <c:v>0.27913573343358061</c:v>
                  </c:pt>
                  <c:pt idx="2">
                    <c:v>0.10938263358856846</c:v>
                  </c:pt>
                  <c:pt idx="3">
                    <c:v>7.5370599695397889E-2</c:v>
                  </c:pt>
                  <c:pt idx="4">
                    <c:v>0.11973239724760487</c:v>
                  </c:pt>
                  <c:pt idx="5">
                    <c:v>0.30338272904609304</c:v>
                  </c:pt>
                  <c:pt idx="6">
                    <c:v>1.6920634333012285E-2</c:v>
                  </c:pt>
                  <c:pt idx="7">
                    <c:v>2.2741577845959794E-2</c:v>
                  </c:pt>
                  <c:pt idx="8">
                    <c:v>2.5126185352809773E-2</c:v>
                  </c:pt>
                  <c:pt idx="9">
                    <c:v>1.4492744325750786E-3</c:v>
                  </c:pt>
                  <c:pt idx="10">
                    <c:v>4.4373934787479107E-2</c:v>
                  </c:pt>
                  <c:pt idx="11">
                    <c:v>5.2442302574315924E-3</c:v>
                  </c:pt>
                  <c:pt idx="12">
                    <c:v>3.4146327155430645E-2</c:v>
                  </c:pt>
                  <c:pt idx="13">
                    <c:v>5.0485726916802739E-2</c:v>
                  </c:pt>
                  <c:pt idx="14">
                    <c:v>2.1069143310370898E-2</c:v>
                  </c:pt>
                  <c:pt idx="15">
                    <c:v>0.93233455690501077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'mol % lipids'!$AG$15:$BD$15</c15:sqref>
                    </c15:fullRef>
                  </c:ext>
                </c:extLst>
                <c:f>('mol % lipids'!$AI$15:$AJ$15,'mol % lipids'!$AM$15:$AQ$15,'mol % lipids'!$AS$15:$BA$15)</c:f>
                <c:numCache>
                  <c:formatCode>General</c:formatCode>
                  <c:ptCount val="16"/>
                  <c:pt idx="0">
                    <c:v>0.26873117235867283</c:v>
                  </c:pt>
                  <c:pt idx="1">
                    <c:v>0.27913573343358061</c:v>
                  </c:pt>
                  <c:pt idx="2">
                    <c:v>0.10938263358856846</c:v>
                  </c:pt>
                  <c:pt idx="3">
                    <c:v>7.5370599695397889E-2</c:v>
                  </c:pt>
                  <c:pt idx="4">
                    <c:v>0.11973239724760487</c:v>
                  </c:pt>
                  <c:pt idx="5">
                    <c:v>0.30338272904609304</c:v>
                  </c:pt>
                  <c:pt idx="6">
                    <c:v>1.6920634333012285E-2</c:v>
                  </c:pt>
                  <c:pt idx="7">
                    <c:v>2.2741577845959794E-2</c:v>
                  </c:pt>
                  <c:pt idx="8">
                    <c:v>2.5126185352809773E-2</c:v>
                  </c:pt>
                  <c:pt idx="9">
                    <c:v>1.4492744325750786E-3</c:v>
                  </c:pt>
                  <c:pt idx="10">
                    <c:v>4.4373934787479107E-2</c:v>
                  </c:pt>
                  <c:pt idx="11">
                    <c:v>5.2442302574315924E-3</c:v>
                  </c:pt>
                  <c:pt idx="12">
                    <c:v>3.4146327155430645E-2</c:v>
                  </c:pt>
                  <c:pt idx="13">
                    <c:v>5.0485726916802739E-2</c:v>
                  </c:pt>
                  <c:pt idx="14">
                    <c:v>2.1069143310370898E-2</c:v>
                  </c:pt>
                  <c:pt idx="15">
                    <c:v>0.93233455690501077</c:v>
                  </c:pt>
                </c:numCache>
              </c:numRef>
            </c:minus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'mol % lipids'!$AG$2:$BD$2</c15:sqref>
                  </c15:fullRef>
                </c:ext>
              </c:extLst>
              <c:f>('mol % lipids'!$AI$2:$AJ$2,'mol % lipids'!$AM$2:$AQ$2,'mol % lipids'!$AS$2:$BA$2)</c:f>
              <c:strCache>
                <c:ptCount val="16"/>
                <c:pt idx="0">
                  <c:v>LPC</c:v>
                </c:pt>
                <c:pt idx="1">
                  <c:v>SM</c:v>
                </c:pt>
                <c:pt idx="2">
                  <c:v>p16:0PE</c:v>
                </c:pt>
                <c:pt idx="3">
                  <c:v>p18:1PE</c:v>
                </c:pt>
                <c:pt idx="4">
                  <c:v>p18:0PE</c:v>
                </c:pt>
                <c:pt idx="5">
                  <c:v>aPS</c:v>
                </c:pt>
                <c:pt idx="6">
                  <c:v>ePS</c:v>
                </c:pt>
                <c:pt idx="7">
                  <c:v>ePI</c:v>
                </c:pt>
                <c:pt idx="8">
                  <c:v>aPG</c:v>
                </c:pt>
                <c:pt idx="9">
                  <c:v>ePG</c:v>
                </c:pt>
                <c:pt idx="10">
                  <c:v>aPA</c:v>
                </c:pt>
                <c:pt idx="11">
                  <c:v>ePA</c:v>
                </c:pt>
                <c:pt idx="12">
                  <c:v>Cer</c:v>
                </c:pt>
                <c:pt idx="13">
                  <c:v>HexCer</c:v>
                </c:pt>
                <c:pt idx="14">
                  <c:v>Hex2Cer</c:v>
                </c:pt>
                <c:pt idx="15">
                  <c:v>Chol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'mol % lipids'!$AG$4:$BD$4</c15:sqref>
                  </c15:fullRef>
                </c:ext>
              </c:extLst>
              <c:f>('mol % lipids'!$AI$4:$AJ$4,'mol % lipids'!$AM$4:$AQ$4,'mol % lipids'!$AS$4:$BA$4)</c:f>
              <c:numCache>
                <c:formatCode>0.00</c:formatCode>
                <c:ptCount val="16"/>
                <c:pt idx="0">
                  <c:v>0.58245921645941057</c:v>
                </c:pt>
                <c:pt idx="1">
                  <c:v>1.4081314604103012</c:v>
                </c:pt>
                <c:pt idx="2">
                  <c:v>0.40577448808356781</c:v>
                </c:pt>
                <c:pt idx="3">
                  <c:v>0.14673841769358065</c:v>
                </c:pt>
                <c:pt idx="4">
                  <c:v>0.31475437930111538</c:v>
                </c:pt>
                <c:pt idx="5">
                  <c:v>1.8260856751795713</c:v>
                </c:pt>
                <c:pt idx="6">
                  <c:v>5.2700876003888474E-2</c:v>
                </c:pt>
                <c:pt idx="7">
                  <c:v>6.7955633687319578E-2</c:v>
                </c:pt>
                <c:pt idx="8">
                  <c:v>0.14766051723801882</c:v>
                </c:pt>
                <c:pt idx="9">
                  <c:v>3.1129963593178886E-3</c:v>
                </c:pt>
                <c:pt idx="10">
                  <c:v>0.11245550144948152</c:v>
                </c:pt>
                <c:pt idx="11">
                  <c:v>3.5550809840471514E-3</c:v>
                </c:pt>
                <c:pt idx="12">
                  <c:v>0.2165426756942497</c:v>
                </c:pt>
                <c:pt idx="13">
                  <c:v>0.21821970426925688</c:v>
                </c:pt>
                <c:pt idx="14">
                  <c:v>4.0803622976307664E-2</c:v>
                </c:pt>
                <c:pt idx="15">
                  <c:v>5.704550131934802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CF-4BBE-9D0D-09DCD6ED2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85216"/>
        <c:axId val="164187136"/>
      </c:barChart>
      <c:catAx>
        <c:axId val="16418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lipid classes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64187136"/>
        <c:crosses val="autoZero"/>
        <c:auto val="1"/>
        <c:lblAlgn val="ctr"/>
        <c:lblOffset val="100"/>
        <c:noMultiLvlLbl val="0"/>
      </c:catAx>
      <c:valAx>
        <c:axId val="16418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measured lipids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4185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SM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SM!$A$42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SM!$B$48:$Q$48</c:f>
                <c:numCache>
                  <c:formatCode>General</c:formatCode>
                  <c:ptCount val="16"/>
                  <c:pt idx="0">
                    <c:v>0.1628850088807097</c:v>
                  </c:pt>
                  <c:pt idx="1">
                    <c:v>2.0483003236310937</c:v>
                  </c:pt>
                  <c:pt idx="2">
                    <c:v>0.27210100986146996</c:v>
                  </c:pt>
                  <c:pt idx="3">
                    <c:v>0.13001172991805843</c:v>
                  </c:pt>
                  <c:pt idx="4">
                    <c:v>0.92988764287014258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0.39222804018775326</c:v>
                  </c:pt>
                  <c:pt idx="10">
                    <c:v>2.9094085173708946</c:v>
                  </c:pt>
                  <c:pt idx="11">
                    <c:v>5.2773849116935105E-2</c:v>
                  </c:pt>
                  <c:pt idx="12">
                    <c:v>0.43722584431948319</c:v>
                  </c:pt>
                  <c:pt idx="13">
                    <c:v>3.0891763795505272</c:v>
                  </c:pt>
                  <c:pt idx="14">
                    <c:v>1.6233368957061287</c:v>
                  </c:pt>
                  <c:pt idx="15">
                    <c:v>0.20252430004359689</c:v>
                  </c:pt>
                </c:numCache>
              </c:numRef>
            </c:plus>
            <c:minus>
              <c:numRef>
                <c:f>SM!$B$48:$Q$48</c:f>
                <c:numCache>
                  <c:formatCode>General</c:formatCode>
                  <c:ptCount val="16"/>
                  <c:pt idx="0">
                    <c:v>0.1628850088807097</c:v>
                  </c:pt>
                  <c:pt idx="1">
                    <c:v>2.0483003236310937</c:v>
                  </c:pt>
                  <c:pt idx="2">
                    <c:v>0.27210100986146996</c:v>
                  </c:pt>
                  <c:pt idx="3">
                    <c:v>0.13001172991805843</c:v>
                  </c:pt>
                  <c:pt idx="4">
                    <c:v>0.92988764287014258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0.39222804018775326</c:v>
                  </c:pt>
                  <c:pt idx="10">
                    <c:v>2.9094085173708946</c:v>
                  </c:pt>
                  <c:pt idx="11">
                    <c:v>5.2773849116935105E-2</c:v>
                  </c:pt>
                  <c:pt idx="12">
                    <c:v>0.43722584431948319</c:v>
                  </c:pt>
                  <c:pt idx="13">
                    <c:v>3.0891763795505272</c:v>
                  </c:pt>
                  <c:pt idx="14">
                    <c:v>1.6233368957061287</c:v>
                  </c:pt>
                  <c:pt idx="15">
                    <c:v>0.20252430004359689</c:v>
                  </c:pt>
                </c:numCache>
              </c:numRef>
            </c:minus>
          </c:errBars>
          <c:cat>
            <c:strRef>
              <c:f>SM!$B$41:$Q$41</c:f>
              <c:strCache>
                <c:ptCount val="16"/>
                <c:pt idx="0">
                  <c:v> 34:2;2</c:v>
                </c:pt>
                <c:pt idx="1">
                  <c:v> 34:1;2</c:v>
                </c:pt>
                <c:pt idx="2">
                  <c:v> 34:0;2</c:v>
                </c:pt>
                <c:pt idx="3">
                  <c:v> 36:2;2</c:v>
                </c:pt>
                <c:pt idx="4">
                  <c:v> 36:1;2</c:v>
                </c:pt>
                <c:pt idx="5">
                  <c:v> 36:0;2</c:v>
                </c:pt>
                <c:pt idx="6">
                  <c:v> 38:2;2</c:v>
                </c:pt>
                <c:pt idx="7">
                  <c:v> 38:1;2</c:v>
                </c:pt>
                <c:pt idx="8">
                  <c:v> 38:0;2</c:v>
                </c:pt>
                <c:pt idx="9">
                  <c:v> 40:2;2</c:v>
                </c:pt>
                <c:pt idx="10">
                  <c:v> 40:1;2</c:v>
                </c:pt>
                <c:pt idx="11">
                  <c:v> 40:0;2</c:v>
                </c:pt>
                <c:pt idx="12">
                  <c:v> 42:3;2</c:v>
                </c:pt>
                <c:pt idx="13">
                  <c:v> 42:2;2</c:v>
                </c:pt>
                <c:pt idx="14">
                  <c:v> 42:1;2</c:v>
                </c:pt>
                <c:pt idx="15">
                  <c:v> 42:0;2</c:v>
                </c:pt>
              </c:strCache>
            </c:strRef>
          </c:cat>
          <c:val>
            <c:numRef>
              <c:f>SM!$B$42:$Q$42</c:f>
              <c:numCache>
                <c:formatCode>0.00</c:formatCode>
                <c:ptCount val="16"/>
                <c:pt idx="0">
                  <c:v>0.44892758334291377</c:v>
                </c:pt>
                <c:pt idx="1">
                  <c:v>26.72486456626098</c:v>
                </c:pt>
                <c:pt idx="2">
                  <c:v>0.82477630222657305</c:v>
                </c:pt>
                <c:pt idx="3">
                  <c:v>0.23252306864473787</c:v>
                </c:pt>
                <c:pt idx="4">
                  <c:v>5.1080654894990518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0.14866308840712505</c:v>
                </c:pt>
                <c:pt idx="10">
                  <c:v>5.060976889988912</c:v>
                </c:pt>
                <c:pt idx="11">
                  <c:v>1.8658373289950254E-2</c:v>
                </c:pt>
                <c:pt idx="12">
                  <c:v>0.15458267971416015</c:v>
                </c:pt>
                <c:pt idx="13">
                  <c:v>37.387888882268683</c:v>
                </c:pt>
                <c:pt idx="14">
                  <c:v>23.166420540078519</c:v>
                </c:pt>
                <c:pt idx="15">
                  <c:v>0.7236525362783981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A-4331-BEF2-EDA224768780}"/>
            </c:ext>
          </c:extLst>
        </c:ser>
        <c:ser>
          <c:idx val="1"/>
          <c:order val="1"/>
          <c:tx>
            <c:strRef>
              <c:f>SM!$A$43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SM!$B$49:$Q$49</c:f>
                <c:numCache>
                  <c:formatCode>General</c:formatCode>
                  <c:ptCount val="16"/>
                  <c:pt idx="0">
                    <c:v>0.15249038073682611</c:v>
                  </c:pt>
                  <c:pt idx="1">
                    <c:v>1.3307576225651583</c:v>
                  </c:pt>
                  <c:pt idx="2">
                    <c:v>0.41366824792205659</c:v>
                  </c:pt>
                  <c:pt idx="3">
                    <c:v>9.4936165194654032E-2</c:v>
                  </c:pt>
                  <c:pt idx="4">
                    <c:v>0.96313505572031577</c:v>
                  </c:pt>
                  <c:pt idx="5">
                    <c:v>0.30429430634930132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1.1652847842780201</c:v>
                  </c:pt>
                  <c:pt idx="10">
                    <c:v>2.9226655227012941</c:v>
                  </c:pt>
                  <c:pt idx="11">
                    <c:v>7.5168459108230466E-3</c:v>
                  </c:pt>
                  <c:pt idx="12">
                    <c:v>0</c:v>
                  </c:pt>
                  <c:pt idx="13">
                    <c:v>1.7849052944753279</c:v>
                  </c:pt>
                  <c:pt idx="14">
                    <c:v>0.91923770327558152</c:v>
                  </c:pt>
                  <c:pt idx="15">
                    <c:v>0.44419039627981133</c:v>
                  </c:pt>
                </c:numCache>
              </c:numRef>
            </c:plus>
            <c:minus>
              <c:numRef>
                <c:f>SM!$B$49:$Q$49</c:f>
                <c:numCache>
                  <c:formatCode>General</c:formatCode>
                  <c:ptCount val="16"/>
                  <c:pt idx="0">
                    <c:v>0.15249038073682611</c:v>
                  </c:pt>
                  <c:pt idx="1">
                    <c:v>1.3307576225651583</c:v>
                  </c:pt>
                  <c:pt idx="2">
                    <c:v>0.41366824792205659</c:v>
                  </c:pt>
                  <c:pt idx="3">
                    <c:v>9.4936165194654032E-2</c:v>
                  </c:pt>
                  <c:pt idx="4">
                    <c:v>0.96313505572031577</c:v>
                  </c:pt>
                  <c:pt idx="5">
                    <c:v>0.30429430634930132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1.1652847842780201</c:v>
                  </c:pt>
                  <c:pt idx="10">
                    <c:v>2.9226655227012941</c:v>
                  </c:pt>
                  <c:pt idx="11">
                    <c:v>7.5168459108230466E-3</c:v>
                  </c:pt>
                  <c:pt idx="12">
                    <c:v>0</c:v>
                  </c:pt>
                  <c:pt idx="13">
                    <c:v>1.7849052944753279</c:v>
                  </c:pt>
                  <c:pt idx="14">
                    <c:v>0.91923770327558152</c:v>
                  </c:pt>
                  <c:pt idx="15">
                    <c:v>0.44419039627981133</c:v>
                  </c:pt>
                </c:numCache>
              </c:numRef>
            </c:minus>
          </c:errBars>
          <c:cat>
            <c:strRef>
              <c:f>SM!$B$41:$Q$41</c:f>
              <c:strCache>
                <c:ptCount val="16"/>
                <c:pt idx="0">
                  <c:v> 34:2;2</c:v>
                </c:pt>
                <c:pt idx="1">
                  <c:v> 34:1;2</c:v>
                </c:pt>
                <c:pt idx="2">
                  <c:v> 34:0;2</c:v>
                </c:pt>
                <c:pt idx="3">
                  <c:v> 36:2;2</c:v>
                </c:pt>
                <c:pt idx="4">
                  <c:v> 36:1;2</c:v>
                </c:pt>
                <c:pt idx="5">
                  <c:v> 36:0;2</c:v>
                </c:pt>
                <c:pt idx="6">
                  <c:v> 38:2;2</c:v>
                </c:pt>
                <c:pt idx="7">
                  <c:v> 38:1;2</c:v>
                </c:pt>
                <c:pt idx="8">
                  <c:v> 38:0;2</c:v>
                </c:pt>
                <c:pt idx="9">
                  <c:v> 40:2;2</c:v>
                </c:pt>
                <c:pt idx="10">
                  <c:v> 40:1;2</c:v>
                </c:pt>
                <c:pt idx="11">
                  <c:v> 40:0;2</c:v>
                </c:pt>
                <c:pt idx="12">
                  <c:v> 42:3;2</c:v>
                </c:pt>
                <c:pt idx="13">
                  <c:v> 42:2;2</c:v>
                </c:pt>
                <c:pt idx="14">
                  <c:v> 42:1;2</c:v>
                </c:pt>
                <c:pt idx="15">
                  <c:v> 42:0;2</c:v>
                </c:pt>
              </c:strCache>
            </c:strRef>
          </c:cat>
          <c:val>
            <c:numRef>
              <c:f>SM!$B$43:$Q$43</c:f>
              <c:numCache>
                <c:formatCode>0.00</c:formatCode>
                <c:ptCount val="16"/>
                <c:pt idx="0">
                  <c:v>0.48501076022345313</c:v>
                </c:pt>
                <c:pt idx="1">
                  <c:v>26.508833295240276</c:v>
                </c:pt>
                <c:pt idx="2">
                  <c:v>1.4181639589975852</c:v>
                </c:pt>
                <c:pt idx="3">
                  <c:v>0.16412001679382979</c:v>
                </c:pt>
                <c:pt idx="4">
                  <c:v>4.4028361566741934</c:v>
                </c:pt>
                <c:pt idx="5">
                  <c:v>0.29865069385787973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0.52228765520336518</c:v>
                </c:pt>
                <c:pt idx="10">
                  <c:v>6.5929664882892762</c:v>
                </c:pt>
                <c:pt idx="11">
                  <c:v>2.6576063583386733E-3</c:v>
                </c:pt>
                <c:pt idx="12">
                  <c:v>0</c:v>
                </c:pt>
                <c:pt idx="13">
                  <c:v>37.772587312201011</c:v>
                </c:pt>
                <c:pt idx="14">
                  <c:v>21.097943758076593</c:v>
                </c:pt>
                <c:pt idx="15">
                  <c:v>0.73394229808420319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1A-4331-BEF2-EDA224768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509568"/>
        <c:axId val="140511488"/>
      </c:barChart>
      <c:catAx>
        <c:axId val="1405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SM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0511488"/>
        <c:crosses val="autoZero"/>
        <c:auto val="1"/>
        <c:lblAlgn val="ctr"/>
        <c:lblOffset val="100"/>
        <c:noMultiLvlLbl val="0"/>
      </c:catAx>
      <c:valAx>
        <c:axId val="14051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509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PE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PE!$A$42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PE!$B$48:$AS$48</c:f>
                <c:numCache>
                  <c:formatCode>General</c:formatCode>
                  <c:ptCount val="44"/>
                  <c:pt idx="0">
                    <c:v>1.8119802755228148E-2</c:v>
                  </c:pt>
                  <c:pt idx="1">
                    <c:v>5.9821125095900408E-2</c:v>
                  </c:pt>
                  <c:pt idx="2">
                    <c:v>8.5355508197173437E-3</c:v>
                  </c:pt>
                  <c:pt idx="3">
                    <c:v>1.3900802693766428E-2</c:v>
                  </c:pt>
                  <c:pt idx="4">
                    <c:v>1.9505127546857678E-2</c:v>
                  </c:pt>
                  <c:pt idx="5">
                    <c:v>0.50289154063365182</c:v>
                  </c:pt>
                  <c:pt idx="6">
                    <c:v>0.61839011880149086</c:v>
                  </c:pt>
                  <c:pt idx="7">
                    <c:v>3.7308237575328718E-3</c:v>
                  </c:pt>
                  <c:pt idx="8">
                    <c:v>2.1220014162449698E-2</c:v>
                  </c:pt>
                  <c:pt idx="9">
                    <c:v>1.5846945270687574E-2</c:v>
                  </c:pt>
                  <c:pt idx="10">
                    <c:v>2.4733672842763246E-2</c:v>
                  </c:pt>
                  <c:pt idx="11">
                    <c:v>5.4078429295096674E-2</c:v>
                  </c:pt>
                  <c:pt idx="12">
                    <c:v>3.9404550403970895E-2</c:v>
                  </c:pt>
                  <c:pt idx="13">
                    <c:v>0.18654223806288012</c:v>
                  </c:pt>
                  <c:pt idx="14">
                    <c:v>1.1370129694098421</c:v>
                  </c:pt>
                  <c:pt idx="15">
                    <c:v>0.79589590430449619</c:v>
                  </c:pt>
                  <c:pt idx="16">
                    <c:v>0.4486089574562131</c:v>
                  </c:pt>
                  <c:pt idx="17">
                    <c:v>0.16680472124981963</c:v>
                  </c:pt>
                  <c:pt idx="18">
                    <c:v>1.1499726183062923E-2</c:v>
                  </c:pt>
                  <c:pt idx="19">
                    <c:v>2.694764716632516E-2</c:v>
                  </c:pt>
                  <c:pt idx="20">
                    <c:v>2.5075709116675834E-2</c:v>
                  </c:pt>
                  <c:pt idx="21">
                    <c:v>7.6645381318036374E-2</c:v>
                  </c:pt>
                  <c:pt idx="22">
                    <c:v>2.3975150607047434E-2</c:v>
                  </c:pt>
                  <c:pt idx="23">
                    <c:v>2.7801446401562936E-2</c:v>
                  </c:pt>
                  <c:pt idx="24">
                    <c:v>1.2250555581177772E-2</c:v>
                  </c:pt>
                  <c:pt idx="25">
                    <c:v>6.5276576279415896E-2</c:v>
                  </c:pt>
                  <c:pt idx="26">
                    <c:v>1.3649833736627441</c:v>
                  </c:pt>
                  <c:pt idx="27">
                    <c:v>1.1978309668854521</c:v>
                  </c:pt>
                  <c:pt idx="28">
                    <c:v>1.6754607455645485</c:v>
                  </c:pt>
                  <c:pt idx="29">
                    <c:v>0.1132339387137941</c:v>
                  </c:pt>
                  <c:pt idx="30">
                    <c:v>4.7178412212633448E-2</c:v>
                  </c:pt>
                  <c:pt idx="31">
                    <c:v>1.8222272781412172E-2</c:v>
                  </c:pt>
                  <c:pt idx="32">
                    <c:v>2.122703629440563E-2</c:v>
                  </c:pt>
                  <c:pt idx="33">
                    <c:v>2.9443613803654088E-2</c:v>
                  </c:pt>
                  <c:pt idx="34">
                    <c:v>2.2948980478348278E-2</c:v>
                  </c:pt>
                  <c:pt idx="35">
                    <c:v>4.5268909363997009E-2</c:v>
                  </c:pt>
                  <c:pt idx="36">
                    <c:v>4.0648758117981408E-3</c:v>
                  </c:pt>
                  <c:pt idx="37">
                    <c:v>1.5909646094378321E-2</c:v>
                  </c:pt>
                  <c:pt idx="38">
                    <c:v>2.2920447793219192E-2</c:v>
                  </c:pt>
                  <c:pt idx="39">
                    <c:v>0.21249003802979466</c:v>
                  </c:pt>
                  <c:pt idx="40">
                    <c:v>0.90479472759926793</c:v>
                  </c:pt>
                  <c:pt idx="41">
                    <c:v>5.411104916750438E-2</c:v>
                  </c:pt>
                  <c:pt idx="42">
                    <c:v>4.3008678278319397E-2</c:v>
                  </c:pt>
                  <c:pt idx="43">
                    <c:v>1.2735875084998242E-2</c:v>
                  </c:pt>
                </c:numCache>
              </c:numRef>
            </c:plus>
            <c:minus>
              <c:numRef>
                <c:f>PE!$B$48:$AS$48</c:f>
                <c:numCache>
                  <c:formatCode>General</c:formatCode>
                  <c:ptCount val="44"/>
                  <c:pt idx="0">
                    <c:v>1.8119802755228148E-2</c:v>
                  </c:pt>
                  <c:pt idx="1">
                    <c:v>5.9821125095900408E-2</c:v>
                  </c:pt>
                  <c:pt idx="2">
                    <c:v>8.5355508197173437E-3</c:v>
                  </c:pt>
                  <c:pt idx="3">
                    <c:v>1.3900802693766428E-2</c:v>
                  </c:pt>
                  <c:pt idx="4">
                    <c:v>1.9505127546857678E-2</c:v>
                  </c:pt>
                  <c:pt idx="5">
                    <c:v>0.50289154063365182</c:v>
                  </c:pt>
                  <c:pt idx="6">
                    <c:v>0.61839011880149086</c:v>
                  </c:pt>
                  <c:pt idx="7">
                    <c:v>3.7308237575328718E-3</c:v>
                  </c:pt>
                  <c:pt idx="8">
                    <c:v>2.1220014162449698E-2</c:v>
                  </c:pt>
                  <c:pt idx="9">
                    <c:v>1.5846945270687574E-2</c:v>
                  </c:pt>
                  <c:pt idx="10">
                    <c:v>2.4733672842763246E-2</c:v>
                  </c:pt>
                  <c:pt idx="11">
                    <c:v>5.4078429295096674E-2</c:v>
                  </c:pt>
                  <c:pt idx="12">
                    <c:v>3.9404550403970895E-2</c:v>
                  </c:pt>
                  <c:pt idx="13">
                    <c:v>0.18654223806288012</c:v>
                  </c:pt>
                  <c:pt idx="14">
                    <c:v>1.1370129694098421</c:v>
                  </c:pt>
                  <c:pt idx="15">
                    <c:v>0.79589590430449619</c:v>
                  </c:pt>
                  <c:pt idx="16">
                    <c:v>0.4486089574562131</c:v>
                  </c:pt>
                  <c:pt idx="17">
                    <c:v>0.16680472124981963</c:v>
                  </c:pt>
                  <c:pt idx="18">
                    <c:v>1.1499726183062923E-2</c:v>
                  </c:pt>
                  <c:pt idx="19">
                    <c:v>2.694764716632516E-2</c:v>
                  </c:pt>
                  <c:pt idx="20">
                    <c:v>2.5075709116675834E-2</c:v>
                  </c:pt>
                  <c:pt idx="21">
                    <c:v>7.6645381318036374E-2</c:v>
                  </c:pt>
                  <c:pt idx="22">
                    <c:v>2.3975150607047434E-2</c:v>
                  </c:pt>
                  <c:pt idx="23">
                    <c:v>2.7801446401562936E-2</c:v>
                  </c:pt>
                  <c:pt idx="24">
                    <c:v>1.2250555581177772E-2</c:v>
                  </c:pt>
                  <c:pt idx="25">
                    <c:v>6.5276576279415896E-2</c:v>
                  </c:pt>
                  <c:pt idx="26">
                    <c:v>1.3649833736627441</c:v>
                  </c:pt>
                  <c:pt idx="27">
                    <c:v>1.1978309668854521</c:v>
                  </c:pt>
                  <c:pt idx="28">
                    <c:v>1.6754607455645485</c:v>
                  </c:pt>
                  <c:pt idx="29">
                    <c:v>0.1132339387137941</c:v>
                  </c:pt>
                  <c:pt idx="30">
                    <c:v>4.7178412212633448E-2</c:v>
                  </c:pt>
                  <c:pt idx="31">
                    <c:v>1.8222272781412172E-2</c:v>
                  </c:pt>
                  <c:pt idx="32">
                    <c:v>2.122703629440563E-2</c:v>
                  </c:pt>
                  <c:pt idx="33">
                    <c:v>2.9443613803654088E-2</c:v>
                  </c:pt>
                  <c:pt idx="34">
                    <c:v>2.2948980478348278E-2</c:v>
                  </c:pt>
                  <c:pt idx="35">
                    <c:v>4.5268909363997009E-2</c:v>
                  </c:pt>
                  <c:pt idx="36">
                    <c:v>4.0648758117981408E-3</c:v>
                  </c:pt>
                  <c:pt idx="37">
                    <c:v>1.5909646094378321E-2</c:v>
                  </c:pt>
                  <c:pt idx="38">
                    <c:v>2.2920447793219192E-2</c:v>
                  </c:pt>
                  <c:pt idx="39">
                    <c:v>0.21249003802979466</c:v>
                  </c:pt>
                  <c:pt idx="40">
                    <c:v>0.90479472759926793</c:v>
                  </c:pt>
                  <c:pt idx="41">
                    <c:v>5.411104916750438E-2</c:v>
                  </c:pt>
                  <c:pt idx="42">
                    <c:v>4.3008678278319397E-2</c:v>
                  </c:pt>
                  <c:pt idx="43">
                    <c:v>1.2735875084998242E-2</c:v>
                  </c:pt>
                </c:numCache>
              </c:numRef>
            </c:minus>
          </c:errBars>
          <c:cat>
            <c:strRef>
              <c:f>PE!$B$41:$AS$41</c:f>
              <c:strCache>
                <c:ptCount val="44"/>
                <c:pt idx="0">
                  <c:v> 32:2</c:v>
                </c:pt>
                <c:pt idx="1">
                  <c:v> 32:1</c:v>
                </c:pt>
                <c:pt idx="2">
                  <c:v> O-34:3</c:v>
                </c:pt>
                <c:pt idx="3">
                  <c:v> O-34:2</c:v>
                </c:pt>
                <c:pt idx="4">
                  <c:v> O-34:1</c:v>
                </c:pt>
                <c:pt idx="5">
                  <c:v> 34:2</c:v>
                </c:pt>
                <c:pt idx="6">
                  <c:v> 34:1</c:v>
                </c:pt>
                <c:pt idx="7">
                  <c:v> O-36:6</c:v>
                </c:pt>
                <c:pt idx="8">
                  <c:v> O-36:5</c:v>
                </c:pt>
                <c:pt idx="9">
                  <c:v> O-36:4</c:v>
                </c:pt>
                <c:pt idx="10">
                  <c:v> O-36:3</c:v>
                </c:pt>
                <c:pt idx="11">
                  <c:v> O-36:2</c:v>
                </c:pt>
                <c:pt idx="12">
                  <c:v> O-36:1</c:v>
                </c:pt>
                <c:pt idx="13">
                  <c:v> 36:5</c:v>
                </c:pt>
                <c:pt idx="14">
                  <c:v> 36:4</c:v>
                </c:pt>
                <c:pt idx="15">
                  <c:v> 36:3</c:v>
                </c:pt>
                <c:pt idx="16">
                  <c:v> 36:2</c:v>
                </c:pt>
                <c:pt idx="17">
                  <c:v> 36:1</c:v>
                </c:pt>
                <c:pt idx="18">
                  <c:v> 36:0</c:v>
                </c:pt>
                <c:pt idx="19">
                  <c:v> O-38:6</c:v>
                </c:pt>
                <c:pt idx="20">
                  <c:v> O-38:5</c:v>
                </c:pt>
                <c:pt idx="21">
                  <c:v> O-38:4</c:v>
                </c:pt>
                <c:pt idx="22">
                  <c:v> O-38:3</c:v>
                </c:pt>
                <c:pt idx="23">
                  <c:v> O-38:2</c:v>
                </c:pt>
                <c:pt idx="24">
                  <c:v> O-38:1</c:v>
                </c:pt>
                <c:pt idx="25">
                  <c:v> O-38:0</c:v>
                </c:pt>
                <c:pt idx="26">
                  <c:v> 38:6</c:v>
                </c:pt>
                <c:pt idx="27">
                  <c:v> 38:5</c:v>
                </c:pt>
                <c:pt idx="28">
                  <c:v> 38:4</c:v>
                </c:pt>
                <c:pt idx="29">
                  <c:v> 38:3</c:v>
                </c:pt>
                <c:pt idx="30">
                  <c:v> 38:2</c:v>
                </c:pt>
                <c:pt idx="31">
                  <c:v> 38:1</c:v>
                </c:pt>
                <c:pt idx="32">
                  <c:v> 38:0</c:v>
                </c:pt>
                <c:pt idx="33">
                  <c:v> O-40:6</c:v>
                </c:pt>
                <c:pt idx="34">
                  <c:v> O-40:5</c:v>
                </c:pt>
                <c:pt idx="35">
                  <c:v> O-40:4</c:v>
                </c:pt>
                <c:pt idx="36">
                  <c:v> O-40:3</c:v>
                </c:pt>
                <c:pt idx="37">
                  <c:v> O-40:2</c:v>
                </c:pt>
                <c:pt idx="38">
                  <c:v> O-40:1</c:v>
                </c:pt>
                <c:pt idx="39">
                  <c:v> 40:7</c:v>
                </c:pt>
                <c:pt idx="40">
                  <c:v> 40:6</c:v>
                </c:pt>
                <c:pt idx="41">
                  <c:v> 40:5</c:v>
                </c:pt>
                <c:pt idx="42">
                  <c:v> 40:4</c:v>
                </c:pt>
                <c:pt idx="43">
                  <c:v> 40:3</c:v>
                </c:pt>
              </c:strCache>
            </c:strRef>
          </c:cat>
          <c:val>
            <c:numRef>
              <c:f>PE!$B$42:$AS$42</c:f>
              <c:numCache>
                <c:formatCode>0.00</c:formatCode>
                <c:ptCount val="44"/>
                <c:pt idx="0">
                  <c:v>8.1777957273838339E-2</c:v>
                </c:pt>
                <c:pt idx="1">
                  <c:v>0.29225929228604147</c:v>
                </c:pt>
                <c:pt idx="2">
                  <c:v>6.0133366966253175E-3</c:v>
                </c:pt>
                <c:pt idx="3">
                  <c:v>4.8558364037155993E-2</c:v>
                </c:pt>
                <c:pt idx="4">
                  <c:v>5.1276805192917982E-2</c:v>
                </c:pt>
                <c:pt idx="5">
                  <c:v>5.0447878935707777</c:v>
                </c:pt>
                <c:pt idx="6">
                  <c:v>1.6533309120031805</c:v>
                </c:pt>
                <c:pt idx="7">
                  <c:v>1.3190453891816847E-3</c:v>
                </c:pt>
                <c:pt idx="8">
                  <c:v>9.7457560645194494E-2</c:v>
                </c:pt>
                <c:pt idx="9">
                  <c:v>4.3169204027209904E-2</c:v>
                </c:pt>
                <c:pt idx="10">
                  <c:v>9.0865753051301831E-2</c:v>
                </c:pt>
                <c:pt idx="11">
                  <c:v>0.17083856237962428</c:v>
                </c:pt>
                <c:pt idx="12">
                  <c:v>7.6770125111808071E-2</c:v>
                </c:pt>
                <c:pt idx="13">
                  <c:v>0.96877462340339726</c:v>
                </c:pt>
                <c:pt idx="14">
                  <c:v>11.747383468031455</c:v>
                </c:pt>
                <c:pt idx="15">
                  <c:v>4.1371824461254114</c:v>
                </c:pt>
                <c:pt idx="16">
                  <c:v>4.5081560269556213</c:v>
                </c:pt>
                <c:pt idx="17">
                  <c:v>0.54752844003011802</c:v>
                </c:pt>
                <c:pt idx="18">
                  <c:v>4.2677741228180952E-2</c:v>
                </c:pt>
                <c:pt idx="19">
                  <c:v>0.13630727689559216</c:v>
                </c:pt>
                <c:pt idx="20">
                  <c:v>0.20184983880874857</c:v>
                </c:pt>
                <c:pt idx="21">
                  <c:v>0.48617938019274309</c:v>
                </c:pt>
                <c:pt idx="22">
                  <c:v>4.9237881212660935E-2</c:v>
                </c:pt>
                <c:pt idx="23">
                  <c:v>6.7262788109311758E-2</c:v>
                </c:pt>
                <c:pt idx="24">
                  <c:v>1.9166554917289972E-2</c:v>
                </c:pt>
                <c:pt idx="25">
                  <c:v>0.68195686229776042</c:v>
                </c:pt>
                <c:pt idx="26">
                  <c:v>21.835660386489849</c:v>
                </c:pt>
                <c:pt idx="27">
                  <c:v>11.284867662256442</c:v>
                </c:pt>
                <c:pt idx="28">
                  <c:v>23.019465636048132</c:v>
                </c:pt>
                <c:pt idx="29">
                  <c:v>0.7935095852044205</c:v>
                </c:pt>
                <c:pt idx="30">
                  <c:v>0.16573764046436548</c:v>
                </c:pt>
                <c:pt idx="31">
                  <c:v>6.3442192937404149E-2</c:v>
                </c:pt>
                <c:pt idx="32">
                  <c:v>0.10174159629107027</c:v>
                </c:pt>
                <c:pt idx="33">
                  <c:v>0.19477509214746833</c:v>
                </c:pt>
                <c:pt idx="34">
                  <c:v>9.0513010186950224E-2</c:v>
                </c:pt>
                <c:pt idx="35">
                  <c:v>0.21248855039596429</c:v>
                </c:pt>
                <c:pt idx="36">
                  <c:v>2.9370177442425058E-3</c:v>
                </c:pt>
                <c:pt idx="37">
                  <c:v>0.1080659591177409</c:v>
                </c:pt>
                <c:pt idx="38">
                  <c:v>0.29430343301751377</c:v>
                </c:pt>
                <c:pt idx="39">
                  <c:v>4.8968040312870453</c:v>
                </c:pt>
                <c:pt idx="40">
                  <c:v>4.654194120165819</c:v>
                </c:pt>
                <c:pt idx="41">
                  <c:v>0.68448160370332289</c:v>
                </c:pt>
                <c:pt idx="42">
                  <c:v>0.32174542971678954</c:v>
                </c:pt>
                <c:pt idx="43">
                  <c:v>2.3178912952299676E-2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F-45D2-9144-E0CFF3027EE4}"/>
            </c:ext>
          </c:extLst>
        </c:ser>
        <c:ser>
          <c:idx val="1"/>
          <c:order val="1"/>
          <c:tx>
            <c:strRef>
              <c:f>PE!$A$43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PE!$B$49:$AS$49</c:f>
                <c:numCache>
                  <c:formatCode>General</c:formatCode>
                  <c:ptCount val="44"/>
                  <c:pt idx="0">
                    <c:v>3.0271178833154881E-2</c:v>
                  </c:pt>
                  <c:pt idx="1">
                    <c:v>5.9945620501621048E-2</c:v>
                  </c:pt>
                  <c:pt idx="2">
                    <c:v>4.9045341014605391E-3</c:v>
                  </c:pt>
                  <c:pt idx="3">
                    <c:v>1.4626443117785836E-2</c:v>
                  </c:pt>
                  <c:pt idx="4">
                    <c:v>1.5179880036126093E-2</c:v>
                  </c:pt>
                  <c:pt idx="5">
                    <c:v>0.88472348206400209</c:v>
                  </c:pt>
                  <c:pt idx="6">
                    <c:v>0.73120843212582864</c:v>
                  </c:pt>
                  <c:pt idx="7">
                    <c:v>8.4139486476030173E-3</c:v>
                  </c:pt>
                  <c:pt idx="8">
                    <c:v>2.3009405689397931E-2</c:v>
                  </c:pt>
                  <c:pt idx="9">
                    <c:v>2.084605402647495E-2</c:v>
                  </c:pt>
                  <c:pt idx="10">
                    <c:v>2.6338972851656525E-2</c:v>
                  </c:pt>
                  <c:pt idx="11">
                    <c:v>2.9971503052661861E-2</c:v>
                  </c:pt>
                  <c:pt idx="12">
                    <c:v>2.5757789269436306E-2</c:v>
                  </c:pt>
                  <c:pt idx="13">
                    <c:v>0.18986062363712874</c:v>
                  </c:pt>
                  <c:pt idx="14">
                    <c:v>1.4962834247902235</c:v>
                  </c:pt>
                  <c:pt idx="15">
                    <c:v>0.80403689694812397</c:v>
                  </c:pt>
                  <c:pt idx="16">
                    <c:v>0.52766582333377654</c:v>
                  </c:pt>
                  <c:pt idx="17">
                    <c:v>0.15315771551134161</c:v>
                  </c:pt>
                  <c:pt idx="18">
                    <c:v>1.1451423359115658E-2</c:v>
                  </c:pt>
                  <c:pt idx="19">
                    <c:v>1.7974155205171326E-2</c:v>
                  </c:pt>
                  <c:pt idx="20">
                    <c:v>4.0980176396959042E-2</c:v>
                  </c:pt>
                  <c:pt idx="21">
                    <c:v>6.0607822450433731E-2</c:v>
                  </c:pt>
                  <c:pt idx="22">
                    <c:v>1.2948008056831727E-2</c:v>
                  </c:pt>
                  <c:pt idx="23">
                    <c:v>1.3865282103569201E-2</c:v>
                  </c:pt>
                  <c:pt idx="24">
                    <c:v>8.5506468750353674E-3</c:v>
                  </c:pt>
                  <c:pt idx="25">
                    <c:v>7.7188062501825472E-2</c:v>
                  </c:pt>
                  <c:pt idx="26">
                    <c:v>1.5175435961725841</c:v>
                  </c:pt>
                  <c:pt idx="27">
                    <c:v>1.0478781643876098</c:v>
                  </c:pt>
                  <c:pt idx="28">
                    <c:v>2.0583244246919676</c:v>
                  </c:pt>
                  <c:pt idx="29">
                    <c:v>0.1477423845509479</c:v>
                  </c:pt>
                  <c:pt idx="30">
                    <c:v>3.3345137175720102E-2</c:v>
                  </c:pt>
                  <c:pt idx="31">
                    <c:v>1.0412831391885497E-2</c:v>
                  </c:pt>
                  <c:pt idx="32">
                    <c:v>1.6715359674836488E-2</c:v>
                  </c:pt>
                  <c:pt idx="33">
                    <c:v>5.0854091187643065E-2</c:v>
                  </c:pt>
                  <c:pt idx="34">
                    <c:v>2.6066158534562466E-2</c:v>
                  </c:pt>
                  <c:pt idx="35">
                    <c:v>5.088489710838974E-2</c:v>
                  </c:pt>
                  <c:pt idx="36">
                    <c:v>8.6755693502182686E-3</c:v>
                  </c:pt>
                  <c:pt idx="37">
                    <c:v>1.6868389983668894E-2</c:v>
                  </c:pt>
                  <c:pt idx="38">
                    <c:v>2.4101365695125172E-2</c:v>
                  </c:pt>
                  <c:pt idx="39">
                    <c:v>0.38352562113245725</c:v>
                  </c:pt>
                  <c:pt idx="40">
                    <c:v>1.1811651782223174</c:v>
                  </c:pt>
                  <c:pt idx="41">
                    <c:v>4.3093721408322502E-2</c:v>
                  </c:pt>
                  <c:pt idx="42">
                    <c:v>6.9706197265584205E-2</c:v>
                  </c:pt>
                  <c:pt idx="43">
                    <c:v>1.8217612096356195E-2</c:v>
                  </c:pt>
                </c:numCache>
              </c:numRef>
            </c:plus>
            <c:minus>
              <c:numRef>
                <c:f>PE!$B$49:$AS$49</c:f>
                <c:numCache>
                  <c:formatCode>General</c:formatCode>
                  <c:ptCount val="44"/>
                  <c:pt idx="0">
                    <c:v>3.0271178833154881E-2</c:v>
                  </c:pt>
                  <c:pt idx="1">
                    <c:v>5.9945620501621048E-2</c:v>
                  </c:pt>
                  <c:pt idx="2">
                    <c:v>4.9045341014605391E-3</c:v>
                  </c:pt>
                  <c:pt idx="3">
                    <c:v>1.4626443117785836E-2</c:v>
                  </c:pt>
                  <c:pt idx="4">
                    <c:v>1.5179880036126093E-2</c:v>
                  </c:pt>
                  <c:pt idx="5">
                    <c:v>0.88472348206400209</c:v>
                  </c:pt>
                  <c:pt idx="6">
                    <c:v>0.73120843212582864</c:v>
                  </c:pt>
                  <c:pt idx="7">
                    <c:v>8.4139486476030173E-3</c:v>
                  </c:pt>
                  <c:pt idx="8">
                    <c:v>2.3009405689397931E-2</c:v>
                  </c:pt>
                  <c:pt idx="9">
                    <c:v>2.084605402647495E-2</c:v>
                  </c:pt>
                  <c:pt idx="10">
                    <c:v>2.6338972851656525E-2</c:v>
                  </c:pt>
                  <c:pt idx="11">
                    <c:v>2.9971503052661861E-2</c:v>
                  </c:pt>
                  <c:pt idx="12">
                    <c:v>2.5757789269436306E-2</c:v>
                  </c:pt>
                  <c:pt idx="13">
                    <c:v>0.18986062363712874</c:v>
                  </c:pt>
                  <c:pt idx="14">
                    <c:v>1.4962834247902235</c:v>
                  </c:pt>
                  <c:pt idx="15">
                    <c:v>0.80403689694812397</c:v>
                  </c:pt>
                  <c:pt idx="16">
                    <c:v>0.52766582333377654</c:v>
                  </c:pt>
                  <c:pt idx="17">
                    <c:v>0.15315771551134161</c:v>
                  </c:pt>
                  <c:pt idx="18">
                    <c:v>1.1451423359115658E-2</c:v>
                  </c:pt>
                  <c:pt idx="19">
                    <c:v>1.7974155205171326E-2</c:v>
                  </c:pt>
                  <c:pt idx="20">
                    <c:v>4.0980176396959042E-2</c:v>
                  </c:pt>
                  <c:pt idx="21">
                    <c:v>6.0607822450433731E-2</c:v>
                  </c:pt>
                  <c:pt idx="22">
                    <c:v>1.2948008056831727E-2</c:v>
                  </c:pt>
                  <c:pt idx="23">
                    <c:v>1.3865282103569201E-2</c:v>
                  </c:pt>
                  <c:pt idx="24">
                    <c:v>8.5506468750353674E-3</c:v>
                  </c:pt>
                  <c:pt idx="25">
                    <c:v>7.7188062501825472E-2</c:v>
                  </c:pt>
                  <c:pt idx="26">
                    <c:v>1.5175435961725841</c:v>
                  </c:pt>
                  <c:pt idx="27">
                    <c:v>1.0478781643876098</c:v>
                  </c:pt>
                  <c:pt idx="28">
                    <c:v>2.0583244246919676</c:v>
                  </c:pt>
                  <c:pt idx="29">
                    <c:v>0.1477423845509479</c:v>
                  </c:pt>
                  <c:pt idx="30">
                    <c:v>3.3345137175720102E-2</c:v>
                  </c:pt>
                  <c:pt idx="31">
                    <c:v>1.0412831391885497E-2</c:v>
                  </c:pt>
                  <c:pt idx="32">
                    <c:v>1.6715359674836488E-2</c:v>
                  </c:pt>
                  <c:pt idx="33">
                    <c:v>5.0854091187643065E-2</c:v>
                  </c:pt>
                  <c:pt idx="34">
                    <c:v>2.6066158534562466E-2</c:v>
                  </c:pt>
                  <c:pt idx="35">
                    <c:v>5.088489710838974E-2</c:v>
                  </c:pt>
                  <c:pt idx="36">
                    <c:v>8.6755693502182686E-3</c:v>
                  </c:pt>
                  <c:pt idx="37">
                    <c:v>1.6868389983668894E-2</c:v>
                  </c:pt>
                  <c:pt idx="38">
                    <c:v>2.4101365695125172E-2</c:v>
                  </c:pt>
                  <c:pt idx="39">
                    <c:v>0.38352562113245725</c:v>
                  </c:pt>
                  <c:pt idx="40">
                    <c:v>1.1811651782223174</c:v>
                  </c:pt>
                  <c:pt idx="41">
                    <c:v>4.3093721408322502E-2</c:v>
                  </c:pt>
                  <c:pt idx="42">
                    <c:v>6.9706197265584205E-2</c:v>
                  </c:pt>
                  <c:pt idx="43">
                    <c:v>1.8217612096356195E-2</c:v>
                  </c:pt>
                </c:numCache>
              </c:numRef>
            </c:minus>
          </c:errBars>
          <c:cat>
            <c:strRef>
              <c:f>PE!$B$41:$AS$41</c:f>
              <c:strCache>
                <c:ptCount val="44"/>
                <c:pt idx="0">
                  <c:v> 32:2</c:v>
                </c:pt>
                <c:pt idx="1">
                  <c:v> 32:1</c:v>
                </c:pt>
                <c:pt idx="2">
                  <c:v> O-34:3</c:v>
                </c:pt>
                <c:pt idx="3">
                  <c:v> O-34:2</c:v>
                </c:pt>
                <c:pt idx="4">
                  <c:v> O-34:1</c:v>
                </c:pt>
                <c:pt idx="5">
                  <c:v> 34:2</c:v>
                </c:pt>
                <c:pt idx="6">
                  <c:v> 34:1</c:v>
                </c:pt>
                <c:pt idx="7">
                  <c:v> O-36:6</c:v>
                </c:pt>
                <c:pt idx="8">
                  <c:v> O-36:5</c:v>
                </c:pt>
                <c:pt idx="9">
                  <c:v> O-36:4</c:v>
                </c:pt>
                <c:pt idx="10">
                  <c:v> O-36:3</c:v>
                </c:pt>
                <c:pt idx="11">
                  <c:v> O-36:2</c:v>
                </c:pt>
                <c:pt idx="12">
                  <c:v> O-36:1</c:v>
                </c:pt>
                <c:pt idx="13">
                  <c:v> 36:5</c:v>
                </c:pt>
                <c:pt idx="14">
                  <c:v> 36:4</c:v>
                </c:pt>
                <c:pt idx="15">
                  <c:v> 36:3</c:v>
                </c:pt>
                <c:pt idx="16">
                  <c:v> 36:2</c:v>
                </c:pt>
                <c:pt idx="17">
                  <c:v> 36:1</c:v>
                </c:pt>
                <c:pt idx="18">
                  <c:v> 36:0</c:v>
                </c:pt>
                <c:pt idx="19">
                  <c:v> O-38:6</c:v>
                </c:pt>
                <c:pt idx="20">
                  <c:v> O-38:5</c:v>
                </c:pt>
                <c:pt idx="21">
                  <c:v> O-38:4</c:v>
                </c:pt>
                <c:pt idx="22">
                  <c:v> O-38:3</c:v>
                </c:pt>
                <c:pt idx="23">
                  <c:v> O-38:2</c:v>
                </c:pt>
                <c:pt idx="24">
                  <c:v> O-38:1</c:v>
                </c:pt>
                <c:pt idx="25">
                  <c:v> O-38:0</c:v>
                </c:pt>
                <c:pt idx="26">
                  <c:v> 38:6</c:v>
                </c:pt>
                <c:pt idx="27">
                  <c:v> 38:5</c:v>
                </c:pt>
                <c:pt idx="28">
                  <c:v> 38:4</c:v>
                </c:pt>
                <c:pt idx="29">
                  <c:v> 38:3</c:v>
                </c:pt>
                <c:pt idx="30">
                  <c:v> 38:2</c:v>
                </c:pt>
                <c:pt idx="31">
                  <c:v> 38:1</c:v>
                </c:pt>
                <c:pt idx="32">
                  <c:v> 38:0</c:v>
                </c:pt>
                <c:pt idx="33">
                  <c:v> O-40:6</c:v>
                </c:pt>
                <c:pt idx="34">
                  <c:v> O-40:5</c:v>
                </c:pt>
                <c:pt idx="35">
                  <c:v> O-40:4</c:v>
                </c:pt>
                <c:pt idx="36">
                  <c:v> O-40:3</c:v>
                </c:pt>
                <c:pt idx="37">
                  <c:v> O-40:2</c:v>
                </c:pt>
                <c:pt idx="38">
                  <c:v> O-40:1</c:v>
                </c:pt>
                <c:pt idx="39">
                  <c:v> 40:7</c:v>
                </c:pt>
                <c:pt idx="40">
                  <c:v> 40:6</c:v>
                </c:pt>
                <c:pt idx="41">
                  <c:v> 40:5</c:v>
                </c:pt>
                <c:pt idx="42">
                  <c:v> 40:4</c:v>
                </c:pt>
                <c:pt idx="43">
                  <c:v> 40:3</c:v>
                </c:pt>
              </c:strCache>
            </c:strRef>
          </c:cat>
          <c:val>
            <c:numRef>
              <c:f>PE!$B$43:$AS$43</c:f>
              <c:numCache>
                <c:formatCode>0.00</c:formatCode>
                <c:ptCount val="44"/>
                <c:pt idx="0">
                  <c:v>6.6214931363966459E-2</c:v>
                </c:pt>
                <c:pt idx="1">
                  <c:v>0.23564784566907049</c:v>
                </c:pt>
                <c:pt idx="2">
                  <c:v>2.681950860249944E-3</c:v>
                </c:pt>
                <c:pt idx="3">
                  <c:v>3.8586097507174802E-2</c:v>
                </c:pt>
                <c:pt idx="4">
                  <c:v>5.9468952273097737E-2</c:v>
                </c:pt>
                <c:pt idx="5">
                  <c:v>5.1830923932738946</c:v>
                </c:pt>
                <c:pt idx="6">
                  <c:v>1.8963700639542638</c:v>
                </c:pt>
                <c:pt idx="7">
                  <c:v>4.8820546471007257E-3</c:v>
                </c:pt>
                <c:pt idx="8">
                  <c:v>0.10270418269112978</c:v>
                </c:pt>
                <c:pt idx="9">
                  <c:v>3.8084665654526034E-2</c:v>
                </c:pt>
                <c:pt idx="10">
                  <c:v>7.4874984646845846E-2</c:v>
                </c:pt>
                <c:pt idx="11">
                  <c:v>0.18986921820769614</c:v>
                </c:pt>
                <c:pt idx="12">
                  <c:v>9.0228342753659235E-2</c:v>
                </c:pt>
                <c:pt idx="13">
                  <c:v>0.75802642866644598</c:v>
                </c:pt>
                <c:pt idx="14">
                  <c:v>11.647513916666982</c:v>
                </c:pt>
                <c:pt idx="15">
                  <c:v>3.8830175666793401</c:v>
                </c:pt>
                <c:pt idx="16">
                  <c:v>4.3430914521287347</c:v>
                </c:pt>
                <c:pt idx="17">
                  <c:v>0.49600479156420135</c:v>
                </c:pt>
                <c:pt idx="18">
                  <c:v>4.0315398349061893E-2</c:v>
                </c:pt>
                <c:pt idx="19">
                  <c:v>0.15574207609500298</c:v>
                </c:pt>
                <c:pt idx="20">
                  <c:v>0.19475591295616654</c:v>
                </c:pt>
                <c:pt idx="21">
                  <c:v>0.50963651732285431</c:v>
                </c:pt>
                <c:pt idx="22">
                  <c:v>4.3898460947793497E-2</c:v>
                </c:pt>
                <c:pt idx="23">
                  <c:v>8.0934666088106941E-2</c:v>
                </c:pt>
                <c:pt idx="24">
                  <c:v>1.3951364200644968E-2</c:v>
                </c:pt>
                <c:pt idx="25">
                  <c:v>0.64868350559377319</c:v>
                </c:pt>
                <c:pt idx="26">
                  <c:v>22.612551787756072</c:v>
                </c:pt>
                <c:pt idx="27">
                  <c:v>10.313431839401767</c:v>
                </c:pt>
                <c:pt idx="28">
                  <c:v>23.818741546740934</c:v>
                </c:pt>
                <c:pt idx="29">
                  <c:v>0.84114964439684303</c:v>
                </c:pt>
                <c:pt idx="30">
                  <c:v>0.18198984107777191</c:v>
                </c:pt>
                <c:pt idx="31">
                  <c:v>7.1652828275965086E-2</c:v>
                </c:pt>
                <c:pt idx="32">
                  <c:v>0.10189224266212257</c:v>
                </c:pt>
                <c:pt idx="33">
                  <c:v>0.24564273863386338</c:v>
                </c:pt>
                <c:pt idx="34">
                  <c:v>0.10798409317981972</c:v>
                </c:pt>
                <c:pt idx="35">
                  <c:v>0.23873442147934848</c:v>
                </c:pt>
                <c:pt idx="36">
                  <c:v>4.6806344517755713E-3</c:v>
                </c:pt>
                <c:pt idx="37">
                  <c:v>0.13673331810767997</c:v>
                </c:pt>
                <c:pt idx="38">
                  <c:v>0.29263389938145357</c:v>
                </c:pt>
                <c:pt idx="39">
                  <c:v>4.6307105388364223</c:v>
                </c:pt>
                <c:pt idx="40">
                  <c:v>4.5106922520024213</c:v>
                </c:pt>
                <c:pt idx="41">
                  <c:v>0.7054064658183381</c:v>
                </c:pt>
                <c:pt idx="42">
                  <c:v>0.35468773852375995</c:v>
                </c:pt>
                <c:pt idx="43">
                  <c:v>3.2406428511857238E-2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F-45D2-9144-E0CFF3027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819840"/>
        <c:axId val="140822016"/>
      </c:barChart>
      <c:catAx>
        <c:axId val="14081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0822016"/>
        <c:crosses val="autoZero"/>
        <c:auto val="1"/>
        <c:lblAlgn val="ctr"/>
        <c:lblOffset val="100"/>
        <c:noMultiLvlLbl val="0"/>
      </c:catAx>
      <c:valAx>
        <c:axId val="14082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819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p16_0PE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plPE16_0!$A$42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plPE16_0!$B$48:$O$48</c:f>
                <c:numCache>
                  <c:formatCode>General</c:formatCode>
                  <c:ptCount val="14"/>
                  <c:pt idx="0">
                    <c:v>0.67337261738601695</c:v>
                  </c:pt>
                  <c:pt idx="1">
                    <c:v>1.4280411986903019</c:v>
                  </c:pt>
                  <c:pt idx="2">
                    <c:v>1.2079948363599837</c:v>
                  </c:pt>
                  <c:pt idx="3">
                    <c:v>1.9543606275625056</c:v>
                  </c:pt>
                  <c:pt idx="4">
                    <c:v>3.7530602340893466</c:v>
                  </c:pt>
                  <c:pt idx="5">
                    <c:v>0.57764764436164562</c:v>
                  </c:pt>
                  <c:pt idx="6">
                    <c:v>0.49876698744265174</c:v>
                  </c:pt>
                  <c:pt idx="7">
                    <c:v>0.36847754097074614</c:v>
                  </c:pt>
                  <c:pt idx="8">
                    <c:v>2.4200964572010912</c:v>
                  </c:pt>
                  <c:pt idx="9">
                    <c:v>1.4789218252781504</c:v>
                  </c:pt>
                  <c:pt idx="10">
                    <c:v>0.86623265699907381</c:v>
                  </c:pt>
                  <c:pt idx="11">
                    <c:v>0.76438075088881996</c:v>
                  </c:pt>
                  <c:pt idx="12">
                    <c:v>0.68828639423266635</c:v>
                  </c:pt>
                  <c:pt idx="13">
                    <c:v>0.47096301293657156</c:v>
                  </c:pt>
                </c:numCache>
              </c:numRef>
            </c:plus>
            <c:minus>
              <c:numRef>
                <c:f>plPE16_0!$B$48:$O$48</c:f>
                <c:numCache>
                  <c:formatCode>General</c:formatCode>
                  <c:ptCount val="14"/>
                  <c:pt idx="0">
                    <c:v>0.67337261738601695</c:v>
                  </c:pt>
                  <c:pt idx="1">
                    <c:v>1.4280411986903019</c:v>
                  </c:pt>
                  <c:pt idx="2">
                    <c:v>1.2079948363599837</c:v>
                  </c:pt>
                  <c:pt idx="3">
                    <c:v>1.9543606275625056</c:v>
                  </c:pt>
                  <c:pt idx="4">
                    <c:v>3.7530602340893466</c:v>
                  </c:pt>
                  <c:pt idx="5">
                    <c:v>0.57764764436164562</c:v>
                  </c:pt>
                  <c:pt idx="6">
                    <c:v>0.49876698744265174</c:v>
                  </c:pt>
                  <c:pt idx="7">
                    <c:v>0.36847754097074614</c:v>
                  </c:pt>
                  <c:pt idx="8">
                    <c:v>2.4200964572010912</c:v>
                  </c:pt>
                  <c:pt idx="9">
                    <c:v>1.4789218252781504</c:v>
                  </c:pt>
                  <c:pt idx="10">
                    <c:v>0.86623265699907381</c:v>
                  </c:pt>
                  <c:pt idx="11">
                    <c:v>0.76438075088881996</c:v>
                  </c:pt>
                  <c:pt idx="12">
                    <c:v>0.68828639423266635</c:v>
                  </c:pt>
                  <c:pt idx="13">
                    <c:v>0.47096301293657156</c:v>
                  </c:pt>
                </c:numCache>
              </c:numRef>
            </c:minus>
          </c:errBars>
          <c:cat>
            <c:strRef>
              <c:f>plPE16_0!$B$41:$O$41</c:f>
              <c:strCache>
                <c:ptCount val="14"/>
                <c:pt idx="0">
                  <c:v> P-16:0/16:1</c:v>
                </c:pt>
                <c:pt idx="1">
                  <c:v> P-16:0/18:2</c:v>
                </c:pt>
                <c:pt idx="2">
                  <c:v> P-16:0/18:1</c:v>
                </c:pt>
                <c:pt idx="3">
                  <c:v> P-16:0/20:5</c:v>
                </c:pt>
                <c:pt idx="4">
                  <c:v> P-16:0/20:4</c:v>
                </c:pt>
                <c:pt idx="5">
                  <c:v> P-16:0/20:3</c:v>
                </c:pt>
                <c:pt idx="6">
                  <c:v> P-16:0/20:2</c:v>
                </c:pt>
                <c:pt idx="7">
                  <c:v> P-16:0/20:1</c:v>
                </c:pt>
                <c:pt idx="8">
                  <c:v> P-16:0/22:6</c:v>
                </c:pt>
                <c:pt idx="9">
                  <c:v> P-16:0/22:5</c:v>
                </c:pt>
                <c:pt idx="10">
                  <c:v> P-16:0/22:4</c:v>
                </c:pt>
                <c:pt idx="11">
                  <c:v> P-16:0/22:3</c:v>
                </c:pt>
                <c:pt idx="12">
                  <c:v> P-16:0/22:2</c:v>
                </c:pt>
                <c:pt idx="13">
                  <c:v> P-16:0/22:1</c:v>
                </c:pt>
              </c:strCache>
            </c:strRef>
          </c:cat>
          <c:val>
            <c:numRef>
              <c:f>plPE16_0!$B$42:$O$42</c:f>
              <c:numCache>
                <c:formatCode>0.00</c:formatCode>
                <c:ptCount val="14"/>
                <c:pt idx="0">
                  <c:v>0.70519768040909458</c:v>
                </c:pt>
                <c:pt idx="1">
                  <c:v>2.8143696209715574</c:v>
                </c:pt>
                <c:pt idx="2">
                  <c:v>3.0376145317338934</c:v>
                </c:pt>
                <c:pt idx="3">
                  <c:v>6.0628133777517519</c:v>
                </c:pt>
                <c:pt idx="4">
                  <c:v>43.224927504887283</c:v>
                </c:pt>
                <c:pt idx="5">
                  <c:v>2.1404022918067982</c:v>
                </c:pt>
                <c:pt idx="6">
                  <c:v>0.78629096958555555</c:v>
                </c:pt>
                <c:pt idx="7">
                  <c:v>0.62923849841283397</c:v>
                </c:pt>
                <c:pt idx="8">
                  <c:v>16.384885059410735</c:v>
                </c:pt>
                <c:pt idx="9">
                  <c:v>8.2129314821816308</c:v>
                </c:pt>
                <c:pt idx="10">
                  <c:v>13.788578972255522</c:v>
                </c:pt>
                <c:pt idx="11">
                  <c:v>0.98800820546686918</c:v>
                </c:pt>
                <c:pt idx="12">
                  <c:v>0.40980408328404866</c:v>
                </c:pt>
                <c:pt idx="13">
                  <c:v>0.8149377218424293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C6-4072-810D-9EE2C4B9EB7C}"/>
            </c:ext>
          </c:extLst>
        </c:ser>
        <c:ser>
          <c:idx val="1"/>
          <c:order val="1"/>
          <c:tx>
            <c:strRef>
              <c:f>plPE16_0!$A$43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plPE16_0!$B$49:$O$49</c:f>
                <c:numCache>
                  <c:formatCode>General</c:formatCode>
                  <c:ptCount val="14"/>
                  <c:pt idx="0">
                    <c:v>0.50452123205217791</c:v>
                  </c:pt>
                  <c:pt idx="1">
                    <c:v>0.45449332487939409</c:v>
                  </c:pt>
                  <c:pt idx="2">
                    <c:v>0.63158012636714578</c:v>
                  </c:pt>
                  <c:pt idx="3">
                    <c:v>1.5914637283388307</c:v>
                  </c:pt>
                  <c:pt idx="4">
                    <c:v>3.9018452755951971</c:v>
                  </c:pt>
                  <c:pt idx="5">
                    <c:v>0.6477601512613913</c:v>
                  </c:pt>
                  <c:pt idx="6">
                    <c:v>0.65357510373824879</c:v>
                  </c:pt>
                  <c:pt idx="7">
                    <c:v>0.49564652834340206</c:v>
                  </c:pt>
                  <c:pt idx="8">
                    <c:v>1.4080825457824138</c:v>
                  </c:pt>
                  <c:pt idx="9">
                    <c:v>1.194021109837698</c:v>
                  </c:pt>
                  <c:pt idx="10">
                    <c:v>0.81377696607470329</c:v>
                  </c:pt>
                  <c:pt idx="11">
                    <c:v>0.56816417775832828</c:v>
                  </c:pt>
                  <c:pt idx="12">
                    <c:v>0.42721572790062784</c:v>
                  </c:pt>
                  <c:pt idx="13">
                    <c:v>0.35384819476216711</c:v>
                  </c:pt>
                </c:numCache>
              </c:numRef>
            </c:plus>
            <c:minus>
              <c:numRef>
                <c:f>plPE16_0!$B$49:$O$49</c:f>
                <c:numCache>
                  <c:formatCode>General</c:formatCode>
                  <c:ptCount val="14"/>
                  <c:pt idx="0">
                    <c:v>0.50452123205217791</c:v>
                  </c:pt>
                  <c:pt idx="1">
                    <c:v>0.45449332487939409</c:v>
                  </c:pt>
                  <c:pt idx="2">
                    <c:v>0.63158012636714578</c:v>
                  </c:pt>
                  <c:pt idx="3">
                    <c:v>1.5914637283388307</c:v>
                  </c:pt>
                  <c:pt idx="4">
                    <c:v>3.9018452755951971</c:v>
                  </c:pt>
                  <c:pt idx="5">
                    <c:v>0.6477601512613913</c:v>
                  </c:pt>
                  <c:pt idx="6">
                    <c:v>0.65357510373824879</c:v>
                  </c:pt>
                  <c:pt idx="7">
                    <c:v>0.49564652834340206</c:v>
                  </c:pt>
                  <c:pt idx="8">
                    <c:v>1.4080825457824138</c:v>
                  </c:pt>
                  <c:pt idx="9">
                    <c:v>1.194021109837698</c:v>
                  </c:pt>
                  <c:pt idx="10">
                    <c:v>0.81377696607470329</c:v>
                  </c:pt>
                  <c:pt idx="11">
                    <c:v>0.56816417775832828</c:v>
                  </c:pt>
                  <c:pt idx="12">
                    <c:v>0.42721572790062784</c:v>
                  </c:pt>
                  <c:pt idx="13">
                    <c:v>0.35384819476216711</c:v>
                  </c:pt>
                </c:numCache>
              </c:numRef>
            </c:minus>
          </c:errBars>
          <c:cat>
            <c:strRef>
              <c:f>plPE16_0!$B$41:$O$41</c:f>
              <c:strCache>
                <c:ptCount val="14"/>
                <c:pt idx="0">
                  <c:v> P-16:0/16:1</c:v>
                </c:pt>
                <c:pt idx="1">
                  <c:v> P-16:0/18:2</c:v>
                </c:pt>
                <c:pt idx="2">
                  <c:v> P-16:0/18:1</c:v>
                </c:pt>
                <c:pt idx="3">
                  <c:v> P-16:0/20:5</c:v>
                </c:pt>
                <c:pt idx="4">
                  <c:v> P-16:0/20:4</c:v>
                </c:pt>
                <c:pt idx="5">
                  <c:v> P-16:0/20:3</c:v>
                </c:pt>
                <c:pt idx="6">
                  <c:v> P-16:0/20:2</c:v>
                </c:pt>
                <c:pt idx="7">
                  <c:v> P-16:0/20:1</c:v>
                </c:pt>
                <c:pt idx="8">
                  <c:v> P-16:0/22:6</c:v>
                </c:pt>
                <c:pt idx="9">
                  <c:v> P-16:0/22:5</c:v>
                </c:pt>
                <c:pt idx="10">
                  <c:v> P-16:0/22:4</c:v>
                </c:pt>
                <c:pt idx="11">
                  <c:v> P-16:0/22:3</c:v>
                </c:pt>
                <c:pt idx="12">
                  <c:v> P-16:0/22:2</c:v>
                </c:pt>
                <c:pt idx="13">
                  <c:v> P-16:0/22:1</c:v>
                </c:pt>
              </c:strCache>
            </c:strRef>
          </c:cat>
          <c:val>
            <c:numRef>
              <c:f>plPE16_0!$B$43:$O$43</c:f>
              <c:numCache>
                <c:formatCode>0.00</c:formatCode>
                <c:ptCount val="14"/>
                <c:pt idx="0">
                  <c:v>0.45431600864426774</c:v>
                </c:pt>
                <c:pt idx="1">
                  <c:v>2.1678932720511579</c:v>
                </c:pt>
                <c:pt idx="2">
                  <c:v>2.8636428214361116</c:v>
                </c:pt>
                <c:pt idx="3">
                  <c:v>3.771042980036591</c:v>
                </c:pt>
                <c:pt idx="4">
                  <c:v>46.109730769820573</c:v>
                </c:pt>
                <c:pt idx="5">
                  <c:v>1.2533869603001815</c:v>
                </c:pt>
                <c:pt idx="6">
                  <c:v>0.79713695819471952</c:v>
                </c:pt>
                <c:pt idx="7">
                  <c:v>0.35821850435640223</c:v>
                </c:pt>
                <c:pt idx="8">
                  <c:v>17.60329682566012</c:v>
                </c:pt>
                <c:pt idx="9">
                  <c:v>8.7485239958010439</c:v>
                </c:pt>
                <c:pt idx="10">
                  <c:v>13.816606462781605</c:v>
                </c:pt>
                <c:pt idx="11">
                  <c:v>0.8401329580910829</c:v>
                </c:pt>
                <c:pt idx="12">
                  <c:v>0.47170494505807525</c:v>
                </c:pt>
                <c:pt idx="13">
                  <c:v>0.74436653776808259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C6-4072-810D-9EE2C4B9E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819840"/>
        <c:axId val="140822016"/>
      </c:barChart>
      <c:catAx>
        <c:axId val="14081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p16_0PE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0822016"/>
        <c:crosses val="autoZero"/>
        <c:auto val="1"/>
        <c:lblAlgn val="ctr"/>
        <c:lblOffset val="100"/>
        <c:noMultiLvlLbl val="0"/>
      </c:catAx>
      <c:valAx>
        <c:axId val="14082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819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p18_1PE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plPE18_1!$A$42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plPE18_1!$B$48:$Q$48</c:f>
                <c:numCache>
                  <c:formatCode>General</c:formatCode>
                  <c:ptCount val="16"/>
                  <c:pt idx="0">
                    <c:v>1.7517615193691605</c:v>
                  </c:pt>
                  <c:pt idx="1">
                    <c:v>2.2259903370358911</c:v>
                  </c:pt>
                  <c:pt idx="2">
                    <c:v>0.75883135693302795</c:v>
                  </c:pt>
                  <c:pt idx="3">
                    <c:v>2.4597883783924588</c:v>
                  </c:pt>
                  <c:pt idx="4">
                    <c:v>1.5015815198232887</c:v>
                  </c:pt>
                  <c:pt idx="5">
                    <c:v>3.2272402037701586</c:v>
                  </c:pt>
                  <c:pt idx="6">
                    <c:v>7.6284483575287227</c:v>
                  </c:pt>
                  <c:pt idx="7">
                    <c:v>0.99914662310139146</c:v>
                  </c:pt>
                  <c:pt idx="8">
                    <c:v>1.2642562243105302</c:v>
                  </c:pt>
                  <c:pt idx="9">
                    <c:v>0.4128508642047713</c:v>
                  </c:pt>
                  <c:pt idx="10">
                    <c:v>0.77619665328083198</c:v>
                  </c:pt>
                  <c:pt idx="11">
                    <c:v>3.1621188951081804</c:v>
                  </c:pt>
                  <c:pt idx="12">
                    <c:v>3.2374570832211611</c:v>
                  </c:pt>
                  <c:pt idx="13">
                    <c:v>1.9101279418392603</c:v>
                  </c:pt>
                  <c:pt idx="14">
                    <c:v>1.3774343969745555</c:v>
                  </c:pt>
                  <c:pt idx="15">
                    <c:v>0.98328932930354107</c:v>
                  </c:pt>
                </c:numCache>
              </c:numRef>
            </c:plus>
            <c:minus>
              <c:numRef>
                <c:f>plPE18_1!$B$48:$Q$48</c:f>
                <c:numCache>
                  <c:formatCode>General</c:formatCode>
                  <c:ptCount val="16"/>
                  <c:pt idx="0">
                    <c:v>1.7517615193691605</c:v>
                  </c:pt>
                  <c:pt idx="1">
                    <c:v>2.2259903370358911</c:v>
                  </c:pt>
                  <c:pt idx="2">
                    <c:v>0.75883135693302795</c:v>
                  </c:pt>
                  <c:pt idx="3">
                    <c:v>2.4597883783924588</c:v>
                  </c:pt>
                  <c:pt idx="4">
                    <c:v>1.5015815198232887</c:v>
                  </c:pt>
                  <c:pt idx="5">
                    <c:v>3.2272402037701586</c:v>
                  </c:pt>
                  <c:pt idx="6">
                    <c:v>7.6284483575287227</c:v>
                  </c:pt>
                  <c:pt idx="7">
                    <c:v>0.99914662310139146</c:v>
                  </c:pt>
                  <c:pt idx="8">
                    <c:v>1.2642562243105302</c:v>
                  </c:pt>
                  <c:pt idx="9">
                    <c:v>0.4128508642047713</c:v>
                  </c:pt>
                  <c:pt idx="10">
                    <c:v>0.77619665328083198</c:v>
                  </c:pt>
                  <c:pt idx="11">
                    <c:v>3.1621188951081804</c:v>
                  </c:pt>
                  <c:pt idx="12">
                    <c:v>3.2374570832211611</c:v>
                  </c:pt>
                  <c:pt idx="13">
                    <c:v>1.9101279418392603</c:v>
                  </c:pt>
                  <c:pt idx="14">
                    <c:v>1.3774343969745555</c:v>
                  </c:pt>
                  <c:pt idx="15">
                    <c:v>0.98328932930354107</c:v>
                  </c:pt>
                </c:numCache>
              </c:numRef>
            </c:minus>
          </c:errBars>
          <c:cat>
            <c:strRef>
              <c:f>plPE18_1!$B$41:$Q$41</c:f>
              <c:strCache>
                <c:ptCount val="16"/>
                <c:pt idx="0">
                  <c:v> P-18:1/16:1</c:v>
                </c:pt>
                <c:pt idx="1">
                  <c:v> P-18:1/16:0</c:v>
                </c:pt>
                <c:pt idx="2">
                  <c:v> P-18:1/18:2</c:v>
                </c:pt>
                <c:pt idx="3">
                  <c:v> P-18:1/18:1</c:v>
                </c:pt>
                <c:pt idx="4">
                  <c:v> P-18:1/18:0</c:v>
                </c:pt>
                <c:pt idx="5">
                  <c:v> P-18:1/20:5</c:v>
                </c:pt>
                <c:pt idx="6">
                  <c:v> P-18:1/20:4</c:v>
                </c:pt>
                <c:pt idx="7">
                  <c:v> P-18:1/20:3</c:v>
                </c:pt>
                <c:pt idx="8">
                  <c:v> P-18:1/20:2</c:v>
                </c:pt>
                <c:pt idx="9">
                  <c:v> P-18:1/20:1</c:v>
                </c:pt>
                <c:pt idx="10">
                  <c:v> P-18:1/20:0</c:v>
                </c:pt>
                <c:pt idx="11">
                  <c:v> P-18:1/22:6</c:v>
                </c:pt>
                <c:pt idx="12">
                  <c:v> P-18:1/22:5</c:v>
                </c:pt>
                <c:pt idx="13">
                  <c:v> P-18:1/22:4</c:v>
                </c:pt>
                <c:pt idx="14">
                  <c:v> P-18:1/22:3</c:v>
                </c:pt>
                <c:pt idx="15">
                  <c:v> P-18:1/22:2</c:v>
                </c:pt>
              </c:strCache>
            </c:strRef>
          </c:cat>
          <c:val>
            <c:numRef>
              <c:f>plPE18_1!$B$42:$Q$42</c:f>
              <c:numCache>
                <c:formatCode>0.00</c:formatCode>
                <c:ptCount val="16"/>
                <c:pt idx="0">
                  <c:v>1.2850651952066807</c:v>
                </c:pt>
                <c:pt idx="1">
                  <c:v>3.690770681292455</c:v>
                </c:pt>
                <c:pt idx="2">
                  <c:v>3.2555337027447142</c:v>
                </c:pt>
                <c:pt idx="3">
                  <c:v>6.0554951196457329</c:v>
                </c:pt>
                <c:pt idx="4">
                  <c:v>1.2104567140669895</c:v>
                </c:pt>
                <c:pt idx="5">
                  <c:v>9.3673272969313111</c:v>
                </c:pt>
                <c:pt idx="6">
                  <c:v>33.667162860507474</c:v>
                </c:pt>
                <c:pt idx="7">
                  <c:v>1.6080811082612994</c:v>
                </c:pt>
                <c:pt idx="8">
                  <c:v>0.96146146393500276</c:v>
                </c:pt>
                <c:pt idx="9">
                  <c:v>1.1898988921083429</c:v>
                </c:pt>
                <c:pt idx="10">
                  <c:v>1.1767160813098787</c:v>
                </c:pt>
                <c:pt idx="11">
                  <c:v>14.361153328734252</c:v>
                </c:pt>
                <c:pt idx="12">
                  <c:v>9.5402930065543998</c:v>
                </c:pt>
                <c:pt idx="13">
                  <c:v>10.207239605403849</c:v>
                </c:pt>
                <c:pt idx="14">
                  <c:v>1.7748985787963465</c:v>
                </c:pt>
                <c:pt idx="15">
                  <c:v>0.64844636450126292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C1-4A7F-A20B-04E908817758}"/>
            </c:ext>
          </c:extLst>
        </c:ser>
        <c:ser>
          <c:idx val="1"/>
          <c:order val="1"/>
          <c:tx>
            <c:strRef>
              <c:f>plPE18_1!$A$43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plPE18_1!$B$49:$Q$49</c:f>
                <c:numCache>
                  <c:formatCode>General</c:formatCode>
                  <c:ptCount val="16"/>
                  <c:pt idx="0">
                    <c:v>0.73365562141443141</c:v>
                  </c:pt>
                  <c:pt idx="1">
                    <c:v>2.02763892673432</c:v>
                  </c:pt>
                  <c:pt idx="2">
                    <c:v>0.92715399521976605</c:v>
                  </c:pt>
                  <c:pt idx="3">
                    <c:v>1.9436279800702119</c:v>
                  </c:pt>
                  <c:pt idx="4">
                    <c:v>1.28711331080236</c:v>
                  </c:pt>
                  <c:pt idx="5">
                    <c:v>3.2248036752103029</c:v>
                  </c:pt>
                  <c:pt idx="6">
                    <c:v>12.321612486245305</c:v>
                  </c:pt>
                  <c:pt idx="7">
                    <c:v>0.85418915653821681</c:v>
                  </c:pt>
                  <c:pt idx="8">
                    <c:v>0.97027559627986915</c:v>
                  </c:pt>
                  <c:pt idx="9">
                    <c:v>0.82728967051813806</c:v>
                  </c:pt>
                  <c:pt idx="10">
                    <c:v>1.348079315380929</c:v>
                  </c:pt>
                  <c:pt idx="11">
                    <c:v>3.5337451605495183</c:v>
                  </c:pt>
                  <c:pt idx="12">
                    <c:v>8.8313691651282085</c:v>
                  </c:pt>
                  <c:pt idx="13">
                    <c:v>2.3751093604116535</c:v>
                  </c:pt>
                  <c:pt idx="14">
                    <c:v>1.3051070384284325</c:v>
                  </c:pt>
                  <c:pt idx="15">
                    <c:v>0.21947307877384212</c:v>
                  </c:pt>
                </c:numCache>
              </c:numRef>
            </c:plus>
            <c:minus>
              <c:numRef>
                <c:f>plPE18_1!$B$49:$Q$49</c:f>
                <c:numCache>
                  <c:formatCode>General</c:formatCode>
                  <c:ptCount val="16"/>
                  <c:pt idx="0">
                    <c:v>0.73365562141443141</c:v>
                  </c:pt>
                  <c:pt idx="1">
                    <c:v>2.02763892673432</c:v>
                  </c:pt>
                  <c:pt idx="2">
                    <c:v>0.92715399521976605</c:v>
                  </c:pt>
                  <c:pt idx="3">
                    <c:v>1.9436279800702119</c:v>
                  </c:pt>
                  <c:pt idx="4">
                    <c:v>1.28711331080236</c:v>
                  </c:pt>
                  <c:pt idx="5">
                    <c:v>3.2248036752103029</c:v>
                  </c:pt>
                  <c:pt idx="6">
                    <c:v>12.321612486245305</c:v>
                  </c:pt>
                  <c:pt idx="7">
                    <c:v>0.85418915653821681</c:v>
                  </c:pt>
                  <c:pt idx="8">
                    <c:v>0.97027559627986915</c:v>
                  </c:pt>
                  <c:pt idx="9">
                    <c:v>0.82728967051813806</c:v>
                  </c:pt>
                  <c:pt idx="10">
                    <c:v>1.348079315380929</c:v>
                  </c:pt>
                  <c:pt idx="11">
                    <c:v>3.5337451605495183</c:v>
                  </c:pt>
                  <c:pt idx="12">
                    <c:v>8.8313691651282085</c:v>
                  </c:pt>
                  <c:pt idx="13">
                    <c:v>2.3751093604116535</c:v>
                  </c:pt>
                  <c:pt idx="14">
                    <c:v>1.3051070384284325</c:v>
                  </c:pt>
                  <c:pt idx="15">
                    <c:v>0.21947307877384212</c:v>
                  </c:pt>
                </c:numCache>
              </c:numRef>
            </c:minus>
          </c:errBars>
          <c:cat>
            <c:strRef>
              <c:f>plPE18_1!$B$41:$Q$41</c:f>
              <c:strCache>
                <c:ptCount val="16"/>
                <c:pt idx="0">
                  <c:v> P-18:1/16:1</c:v>
                </c:pt>
                <c:pt idx="1">
                  <c:v> P-18:1/16:0</c:v>
                </c:pt>
                <c:pt idx="2">
                  <c:v> P-18:1/18:2</c:v>
                </c:pt>
                <c:pt idx="3">
                  <c:v> P-18:1/18:1</c:v>
                </c:pt>
                <c:pt idx="4">
                  <c:v> P-18:1/18:0</c:v>
                </c:pt>
                <c:pt idx="5">
                  <c:v> P-18:1/20:5</c:v>
                </c:pt>
                <c:pt idx="6">
                  <c:v> P-18:1/20:4</c:v>
                </c:pt>
                <c:pt idx="7">
                  <c:v> P-18:1/20:3</c:v>
                </c:pt>
                <c:pt idx="8">
                  <c:v> P-18:1/20:2</c:v>
                </c:pt>
                <c:pt idx="9">
                  <c:v> P-18:1/20:1</c:v>
                </c:pt>
                <c:pt idx="10">
                  <c:v> P-18:1/20:0</c:v>
                </c:pt>
                <c:pt idx="11">
                  <c:v> P-18:1/22:6</c:v>
                </c:pt>
                <c:pt idx="12">
                  <c:v> P-18:1/22:5</c:v>
                </c:pt>
                <c:pt idx="13">
                  <c:v> P-18:1/22:4</c:v>
                </c:pt>
                <c:pt idx="14">
                  <c:v> P-18:1/22:3</c:v>
                </c:pt>
                <c:pt idx="15">
                  <c:v> P-18:1/22:2</c:v>
                </c:pt>
              </c:strCache>
            </c:strRef>
          </c:cat>
          <c:val>
            <c:numRef>
              <c:f>plPE18_1!$B$43:$Q$43</c:f>
              <c:numCache>
                <c:formatCode>0.00</c:formatCode>
                <c:ptCount val="16"/>
                <c:pt idx="0">
                  <c:v>0.25938643247888743</c:v>
                </c:pt>
                <c:pt idx="1">
                  <c:v>1.9695910571122899</c:v>
                </c:pt>
                <c:pt idx="2">
                  <c:v>2.6146052697809234</c:v>
                </c:pt>
                <c:pt idx="3">
                  <c:v>3.9773278169596744</c:v>
                </c:pt>
                <c:pt idx="4">
                  <c:v>0.76439833165136373</c:v>
                </c:pt>
                <c:pt idx="5">
                  <c:v>5.1438765075762678</c:v>
                </c:pt>
                <c:pt idx="6">
                  <c:v>44.719000016663905</c:v>
                </c:pt>
                <c:pt idx="7">
                  <c:v>0.63051982117429983</c:v>
                </c:pt>
                <c:pt idx="8">
                  <c:v>0.65595499669202706</c:v>
                </c:pt>
                <c:pt idx="9">
                  <c:v>0.68489012159709972</c:v>
                </c:pt>
                <c:pt idx="10">
                  <c:v>0.83806770903156425</c:v>
                </c:pt>
                <c:pt idx="11">
                  <c:v>17.073311304588515</c:v>
                </c:pt>
                <c:pt idx="12">
                  <c:v>7.19720593501488</c:v>
                </c:pt>
                <c:pt idx="13">
                  <c:v>11.886782294075253</c:v>
                </c:pt>
                <c:pt idx="14">
                  <c:v>1.5074869344586153</c:v>
                </c:pt>
                <c:pt idx="15">
                  <c:v>7.7595451144436542E-2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C1-4A7F-A20B-04E908817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819840"/>
        <c:axId val="140822016"/>
      </c:barChart>
      <c:catAx>
        <c:axId val="14081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p18_1PE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0822016"/>
        <c:crosses val="autoZero"/>
        <c:auto val="1"/>
        <c:lblAlgn val="ctr"/>
        <c:lblOffset val="100"/>
        <c:noMultiLvlLbl val="0"/>
      </c:catAx>
      <c:valAx>
        <c:axId val="14082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819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p18_0PE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plPE18_0!$A$42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plPE18_0!$B$48:$Q$48</c:f>
                <c:numCache>
                  <c:formatCode>General</c:formatCode>
                  <c:ptCount val="16"/>
                  <c:pt idx="0">
                    <c:v>1.0418152412914308</c:v>
                  </c:pt>
                  <c:pt idx="1">
                    <c:v>2.0451493673529901</c:v>
                  </c:pt>
                  <c:pt idx="2">
                    <c:v>2.1045120062425569</c:v>
                  </c:pt>
                  <c:pt idx="3">
                    <c:v>2.093299838814076</c:v>
                  </c:pt>
                  <c:pt idx="4">
                    <c:v>3.1531969841507332</c:v>
                  </c:pt>
                  <c:pt idx="5">
                    <c:v>0.80644024173142226</c:v>
                  </c:pt>
                  <c:pt idx="6">
                    <c:v>0.6259450105876706</c:v>
                  </c:pt>
                  <c:pt idx="7">
                    <c:v>0.75181256414346742</c:v>
                  </c:pt>
                  <c:pt idx="8">
                    <c:v>2.8294004842821461</c:v>
                  </c:pt>
                  <c:pt idx="9">
                    <c:v>6.0120456808488969</c:v>
                  </c:pt>
                  <c:pt idx="10">
                    <c:v>1.0015582025382757</c:v>
                  </c:pt>
                  <c:pt idx="11">
                    <c:v>1.1790059180165391</c:v>
                  </c:pt>
                  <c:pt idx="12">
                    <c:v>1.3142231259241837</c:v>
                  </c:pt>
                  <c:pt idx="13">
                    <c:v>0.70845127059897572</c:v>
                  </c:pt>
                  <c:pt idx="14">
                    <c:v>0.96193858575091651</c:v>
                  </c:pt>
                  <c:pt idx="15">
                    <c:v>0.79513512031338052</c:v>
                  </c:pt>
                </c:numCache>
              </c:numRef>
            </c:plus>
            <c:minus>
              <c:numRef>
                <c:f>plPE18_0!$B$48:$Q$48</c:f>
                <c:numCache>
                  <c:formatCode>General</c:formatCode>
                  <c:ptCount val="16"/>
                  <c:pt idx="0">
                    <c:v>1.0418152412914308</c:v>
                  </c:pt>
                  <c:pt idx="1">
                    <c:v>2.0451493673529901</c:v>
                  </c:pt>
                  <c:pt idx="2">
                    <c:v>2.1045120062425569</c:v>
                  </c:pt>
                  <c:pt idx="3">
                    <c:v>2.093299838814076</c:v>
                  </c:pt>
                  <c:pt idx="4">
                    <c:v>3.1531969841507332</c:v>
                  </c:pt>
                  <c:pt idx="5">
                    <c:v>0.80644024173142226</c:v>
                  </c:pt>
                  <c:pt idx="6">
                    <c:v>0.6259450105876706</c:v>
                  </c:pt>
                  <c:pt idx="7">
                    <c:v>0.75181256414346742</c:v>
                  </c:pt>
                  <c:pt idx="8">
                    <c:v>2.8294004842821461</c:v>
                  </c:pt>
                  <c:pt idx="9">
                    <c:v>6.0120456808488969</c:v>
                  </c:pt>
                  <c:pt idx="10">
                    <c:v>1.0015582025382757</c:v>
                  </c:pt>
                  <c:pt idx="11">
                    <c:v>1.1790059180165391</c:v>
                  </c:pt>
                  <c:pt idx="12">
                    <c:v>1.3142231259241837</c:v>
                  </c:pt>
                  <c:pt idx="13">
                    <c:v>0.70845127059897572</c:v>
                  </c:pt>
                  <c:pt idx="14">
                    <c:v>0.96193858575091651</c:v>
                  </c:pt>
                  <c:pt idx="15">
                    <c:v>0.79513512031338052</c:v>
                  </c:pt>
                </c:numCache>
              </c:numRef>
            </c:minus>
          </c:errBars>
          <c:cat>
            <c:strRef>
              <c:f>plPE18_0!$B$41:$Q$41</c:f>
              <c:strCache>
                <c:ptCount val="16"/>
                <c:pt idx="0">
                  <c:v> P-18:0/16:1</c:v>
                </c:pt>
                <c:pt idx="1">
                  <c:v> P-18:0/18:2</c:v>
                </c:pt>
                <c:pt idx="2">
                  <c:v> P-18:0/18:1</c:v>
                </c:pt>
                <c:pt idx="3">
                  <c:v> P-18:0/20:5</c:v>
                </c:pt>
                <c:pt idx="4">
                  <c:v> P-18:0/20:4</c:v>
                </c:pt>
                <c:pt idx="5">
                  <c:v> P-18:0/20:3</c:v>
                </c:pt>
                <c:pt idx="6">
                  <c:v> P-18:0/20:2</c:v>
                </c:pt>
                <c:pt idx="7">
                  <c:v> P-18:0/20:1</c:v>
                </c:pt>
                <c:pt idx="8">
                  <c:v> P-18:0/22:6</c:v>
                </c:pt>
                <c:pt idx="9">
                  <c:v> P-18:0/22:5</c:v>
                </c:pt>
                <c:pt idx="10">
                  <c:v> P-18:0/22:4</c:v>
                </c:pt>
                <c:pt idx="11">
                  <c:v> P-18:0/22:3</c:v>
                </c:pt>
                <c:pt idx="12">
                  <c:v> P-18:0/22:2</c:v>
                </c:pt>
                <c:pt idx="13">
                  <c:v> P-18:0/24:6</c:v>
                </c:pt>
                <c:pt idx="14">
                  <c:v> P-18:0/24:5</c:v>
                </c:pt>
                <c:pt idx="15">
                  <c:v> P-18:0/24:4</c:v>
                </c:pt>
              </c:strCache>
            </c:strRef>
          </c:cat>
          <c:val>
            <c:numRef>
              <c:f>plPE18_0!$B$42:$Q$42</c:f>
              <c:numCache>
                <c:formatCode>0.00</c:formatCode>
                <c:ptCount val="16"/>
                <c:pt idx="0">
                  <c:v>1.1861796731656158</c:v>
                </c:pt>
                <c:pt idx="1">
                  <c:v>4.4437846912228496</c:v>
                </c:pt>
                <c:pt idx="2">
                  <c:v>3.399038357056805</c:v>
                </c:pt>
                <c:pt idx="3">
                  <c:v>7.3227172821680773</c:v>
                </c:pt>
                <c:pt idx="4">
                  <c:v>39.005997040948493</c:v>
                </c:pt>
                <c:pt idx="5">
                  <c:v>1.1887980235787281</c:v>
                </c:pt>
                <c:pt idx="6">
                  <c:v>1.0375297521334681</c:v>
                </c:pt>
                <c:pt idx="7">
                  <c:v>1.9836764940419411</c:v>
                </c:pt>
                <c:pt idx="8">
                  <c:v>15.81830597630206</c:v>
                </c:pt>
                <c:pt idx="9">
                  <c:v>9.3224181134465436</c:v>
                </c:pt>
                <c:pt idx="10">
                  <c:v>8.4896660461336779</c:v>
                </c:pt>
                <c:pt idx="11">
                  <c:v>1.6147002059869435</c:v>
                </c:pt>
                <c:pt idx="12">
                  <c:v>2.0366386995299934</c:v>
                </c:pt>
                <c:pt idx="13">
                  <c:v>1.0388528037991964</c:v>
                </c:pt>
                <c:pt idx="14">
                  <c:v>1.0480342700068919</c:v>
                </c:pt>
                <c:pt idx="15">
                  <c:v>1.0636625704787148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F-4DB9-8679-089388D423D6}"/>
            </c:ext>
          </c:extLst>
        </c:ser>
        <c:ser>
          <c:idx val="1"/>
          <c:order val="1"/>
          <c:tx>
            <c:strRef>
              <c:f>plPE18_0!$A$43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plPE18_0!$B$49:$Q$49</c:f>
                <c:numCache>
                  <c:formatCode>General</c:formatCode>
                  <c:ptCount val="16"/>
                  <c:pt idx="0">
                    <c:v>0.33185901567974901</c:v>
                  </c:pt>
                  <c:pt idx="1">
                    <c:v>0.60199432319783541</c:v>
                  </c:pt>
                  <c:pt idx="2">
                    <c:v>1.3007213650809151</c:v>
                  </c:pt>
                  <c:pt idx="3">
                    <c:v>3.2450511452198634</c:v>
                  </c:pt>
                  <c:pt idx="4">
                    <c:v>7.0665098218023372</c:v>
                  </c:pt>
                  <c:pt idx="5">
                    <c:v>1.0039655168537336</c:v>
                  </c:pt>
                  <c:pt idx="6">
                    <c:v>0.44289989639194721</c:v>
                  </c:pt>
                  <c:pt idx="7">
                    <c:v>0.57218494482588911</c:v>
                  </c:pt>
                  <c:pt idx="8">
                    <c:v>2.7860417196781611</c:v>
                  </c:pt>
                  <c:pt idx="9">
                    <c:v>4.4846813622680139</c:v>
                  </c:pt>
                  <c:pt idx="10">
                    <c:v>0.80643035639782956</c:v>
                  </c:pt>
                  <c:pt idx="11">
                    <c:v>0.93955824493327345</c:v>
                  </c:pt>
                  <c:pt idx="12">
                    <c:v>0.97635667438499707</c:v>
                  </c:pt>
                  <c:pt idx="13">
                    <c:v>0.58813140132950681</c:v>
                  </c:pt>
                  <c:pt idx="14">
                    <c:v>0.72950839463931594</c:v>
                  </c:pt>
                  <c:pt idx="15">
                    <c:v>0.76535920864032314</c:v>
                  </c:pt>
                </c:numCache>
              </c:numRef>
            </c:plus>
            <c:minus>
              <c:numRef>
                <c:f>plPE18_0!$B$49:$Q$49</c:f>
                <c:numCache>
                  <c:formatCode>General</c:formatCode>
                  <c:ptCount val="16"/>
                  <c:pt idx="0">
                    <c:v>0.33185901567974901</c:v>
                  </c:pt>
                  <c:pt idx="1">
                    <c:v>0.60199432319783541</c:v>
                  </c:pt>
                  <c:pt idx="2">
                    <c:v>1.3007213650809151</c:v>
                  </c:pt>
                  <c:pt idx="3">
                    <c:v>3.2450511452198634</c:v>
                  </c:pt>
                  <c:pt idx="4">
                    <c:v>7.0665098218023372</c:v>
                  </c:pt>
                  <c:pt idx="5">
                    <c:v>1.0039655168537336</c:v>
                  </c:pt>
                  <c:pt idx="6">
                    <c:v>0.44289989639194721</c:v>
                  </c:pt>
                  <c:pt idx="7">
                    <c:v>0.57218494482588911</c:v>
                  </c:pt>
                  <c:pt idx="8">
                    <c:v>2.7860417196781611</c:v>
                  </c:pt>
                  <c:pt idx="9">
                    <c:v>4.4846813622680139</c:v>
                  </c:pt>
                  <c:pt idx="10">
                    <c:v>0.80643035639782956</c:v>
                  </c:pt>
                  <c:pt idx="11">
                    <c:v>0.93955824493327345</c:v>
                  </c:pt>
                  <c:pt idx="12">
                    <c:v>0.97635667438499707</c:v>
                  </c:pt>
                  <c:pt idx="13">
                    <c:v>0.58813140132950681</c:v>
                  </c:pt>
                  <c:pt idx="14">
                    <c:v>0.72950839463931594</c:v>
                  </c:pt>
                  <c:pt idx="15">
                    <c:v>0.76535920864032314</c:v>
                  </c:pt>
                </c:numCache>
              </c:numRef>
            </c:minus>
          </c:errBars>
          <c:cat>
            <c:strRef>
              <c:f>plPE18_0!$B$41:$Q$41</c:f>
              <c:strCache>
                <c:ptCount val="16"/>
                <c:pt idx="0">
                  <c:v> P-18:0/16:1</c:v>
                </c:pt>
                <c:pt idx="1">
                  <c:v> P-18:0/18:2</c:v>
                </c:pt>
                <c:pt idx="2">
                  <c:v> P-18:0/18:1</c:v>
                </c:pt>
                <c:pt idx="3">
                  <c:v> P-18:0/20:5</c:v>
                </c:pt>
                <c:pt idx="4">
                  <c:v> P-18:0/20:4</c:v>
                </c:pt>
                <c:pt idx="5">
                  <c:v> P-18:0/20:3</c:v>
                </c:pt>
                <c:pt idx="6">
                  <c:v> P-18:0/20:2</c:v>
                </c:pt>
                <c:pt idx="7">
                  <c:v> P-18:0/20:1</c:v>
                </c:pt>
                <c:pt idx="8">
                  <c:v> P-18:0/22:6</c:v>
                </c:pt>
                <c:pt idx="9">
                  <c:v> P-18:0/22:5</c:v>
                </c:pt>
                <c:pt idx="10">
                  <c:v> P-18:0/22:4</c:v>
                </c:pt>
                <c:pt idx="11">
                  <c:v> P-18:0/22:3</c:v>
                </c:pt>
                <c:pt idx="12">
                  <c:v> P-18:0/22:2</c:v>
                </c:pt>
                <c:pt idx="13">
                  <c:v> P-18:0/24:6</c:v>
                </c:pt>
                <c:pt idx="14">
                  <c:v> P-18:0/24:5</c:v>
                </c:pt>
                <c:pt idx="15">
                  <c:v> P-18:0/24:4</c:v>
                </c:pt>
              </c:strCache>
            </c:strRef>
          </c:cat>
          <c:val>
            <c:numRef>
              <c:f>plPE18_0!$B$43:$Q$43</c:f>
              <c:numCache>
                <c:formatCode>0.00</c:formatCode>
                <c:ptCount val="16"/>
                <c:pt idx="0">
                  <c:v>0.2307384318784502</c:v>
                </c:pt>
                <c:pt idx="1">
                  <c:v>5.9808237427619098</c:v>
                </c:pt>
                <c:pt idx="2">
                  <c:v>1.1572187804557823</c:v>
                </c:pt>
                <c:pt idx="3">
                  <c:v>5.639645740787385</c:v>
                </c:pt>
                <c:pt idx="4">
                  <c:v>47.253876078766133</c:v>
                </c:pt>
                <c:pt idx="5">
                  <c:v>1.2083961734805062</c:v>
                </c:pt>
                <c:pt idx="6">
                  <c:v>0.63174503470444421</c:v>
                </c:pt>
                <c:pt idx="7">
                  <c:v>0.53046660255201838</c:v>
                </c:pt>
                <c:pt idx="8">
                  <c:v>19.928531876898056</c:v>
                </c:pt>
                <c:pt idx="9">
                  <c:v>4.1761470139770882</c:v>
                </c:pt>
                <c:pt idx="10">
                  <c:v>9.8937022326162634</c:v>
                </c:pt>
                <c:pt idx="11">
                  <c:v>1.0952118213748983</c:v>
                </c:pt>
                <c:pt idx="12">
                  <c:v>0.88577377427718718</c:v>
                </c:pt>
                <c:pt idx="13">
                  <c:v>0.57121906772048847</c:v>
                </c:pt>
                <c:pt idx="14">
                  <c:v>0.43989345853063089</c:v>
                </c:pt>
                <c:pt idx="15">
                  <c:v>0.37661016921875323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6F-4DB9-8679-089388D42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819840"/>
        <c:axId val="140822016"/>
      </c:barChart>
      <c:catAx>
        <c:axId val="14081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p18_0PE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0822016"/>
        <c:crosses val="autoZero"/>
        <c:auto val="1"/>
        <c:lblAlgn val="ctr"/>
        <c:lblOffset val="100"/>
        <c:noMultiLvlLbl val="0"/>
      </c:catAx>
      <c:valAx>
        <c:axId val="14082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819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PS species profile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2903017422718749E-2"/>
          <c:y val="9.9250000000000005E-2"/>
          <c:w val="0.88446514506265828"/>
          <c:h val="0.73228326771653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PS!$A$42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PS!$B$48:$AR$48</c:f>
                <c:numCache>
                  <c:formatCode>General</c:formatCode>
                  <c:ptCount val="43"/>
                  <c:pt idx="0">
                    <c:v>6.5747941962823228E-2</c:v>
                  </c:pt>
                  <c:pt idx="1">
                    <c:v>0.1293841596608542</c:v>
                  </c:pt>
                  <c:pt idx="2">
                    <c:v>0.10405085577549102</c:v>
                  </c:pt>
                  <c:pt idx="3">
                    <c:v>9.5547550589220945E-3</c:v>
                  </c:pt>
                  <c:pt idx="4">
                    <c:v>5.1699245887588667E-2</c:v>
                  </c:pt>
                  <c:pt idx="5">
                    <c:v>0.14332743195521197</c:v>
                  </c:pt>
                  <c:pt idx="6">
                    <c:v>0.11639609957607808</c:v>
                  </c:pt>
                  <c:pt idx="7">
                    <c:v>8.0504689774521854E-2</c:v>
                  </c:pt>
                  <c:pt idx="8">
                    <c:v>5.5466209087845712E-2</c:v>
                  </c:pt>
                  <c:pt idx="9">
                    <c:v>6.0341956303846291E-2</c:v>
                  </c:pt>
                  <c:pt idx="10">
                    <c:v>0.67252500898030798</c:v>
                  </c:pt>
                  <c:pt idx="11">
                    <c:v>0.19675271734366664</c:v>
                  </c:pt>
                  <c:pt idx="12">
                    <c:v>1.0763008865056338</c:v>
                  </c:pt>
                  <c:pt idx="13">
                    <c:v>0.3681252396818821</c:v>
                  </c:pt>
                  <c:pt idx="14">
                    <c:v>4.2985846455143778E-2</c:v>
                  </c:pt>
                  <c:pt idx="15">
                    <c:v>4.5768111379045275E-2</c:v>
                  </c:pt>
                  <c:pt idx="16">
                    <c:v>5.7441490948638811E-2</c:v>
                  </c:pt>
                  <c:pt idx="17">
                    <c:v>1.6151961053637757E-2</c:v>
                  </c:pt>
                  <c:pt idx="18">
                    <c:v>0.12445823641554714</c:v>
                  </c:pt>
                  <c:pt idx="19">
                    <c:v>0.68238055659463459</c:v>
                  </c:pt>
                  <c:pt idx="20">
                    <c:v>0.60419627780543583</c:v>
                  </c:pt>
                  <c:pt idx="21">
                    <c:v>4.1607036323614706</c:v>
                  </c:pt>
                  <c:pt idx="22">
                    <c:v>0.69772180552405771</c:v>
                  </c:pt>
                  <c:pt idx="23">
                    <c:v>9.2230054720298146E-2</c:v>
                  </c:pt>
                  <c:pt idx="24">
                    <c:v>4.9998896121585569E-2</c:v>
                  </c:pt>
                  <c:pt idx="25">
                    <c:v>7.1810451678946383E-2</c:v>
                  </c:pt>
                  <c:pt idx="26">
                    <c:v>3.9161808297466232E-2</c:v>
                  </c:pt>
                  <c:pt idx="27">
                    <c:v>0.12586519141166624</c:v>
                  </c:pt>
                  <c:pt idx="28">
                    <c:v>0.32947397008243978</c:v>
                  </c:pt>
                  <c:pt idx="29">
                    <c:v>0.96559003085584472</c:v>
                  </c:pt>
                  <c:pt idx="30">
                    <c:v>0.57277295078777934</c:v>
                  </c:pt>
                  <c:pt idx="31">
                    <c:v>0.27345068268104922</c:v>
                  </c:pt>
                  <c:pt idx="32">
                    <c:v>6.368068048293167E-2</c:v>
                  </c:pt>
                  <c:pt idx="33">
                    <c:v>0.14969093419361532</c:v>
                  </c:pt>
                  <c:pt idx="34">
                    <c:v>7.8988373833467324E-2</c:v>
                  </c:pt>
                  <c:pt idx="35">
                    <c:v>6.6084078835060775E-2</c:v>
                  </c:pt>
                  <c:pt idx="36">
                    <c:v>3.4611398614680121E-2</c:v>
                  </c:pt>
                  <c:pt idx="37">
                    <c:v>6.4498598934384629E-2</c:v>
                  </c:pt>
                  <c:pt idx="38">
                    <c:v>5.2162557849987738E-2</c:v>
                  </c:pt>
                  <c:pt idx="39">
                    <c:v>6.7054637137527684E-2</c:v>
                  </c:pt>
                  <c:pt idx="40">
                    <c:v>8.4630606162031538E-2</c:v>
                  </c:pt>
                  <c:pt idx="41">
                    <c:v>0.10387184868032498</c:v>
                  </c:pt>
                  <c:pt idx="42">
                    <c:v>0.14999974109942271</c:v>
                  </c:pt>
                </c:numCache>
              </c:numRef>
            </c:plus>
            <c:minus>
              <c:numRef>
                <c:f>PS!$B$48:$AR$48</c:f>
                <c:numCache>
                  <c:formatCode>General</c:formatCode>
                  <c:ptCount val="43"/>
                  <c:pt idx="0">
                    <c:v>6.5747941962823228E-2</c:v>
                  </c:pt>
                  <c:pt idx="1">
                    <c:v>0.1293841596608542</c:v>
                  </c:pt>
                  <c:pt idx="2">
                    <c:v>0.10405085577549102</c:v>
                  </c:pt>
                  <c:pt idx="3">
                    <c:v>9.5547550589220945E-3</c:v>
                  </c:pt>
                  <c:pt idx="4">
                    <c:v>5.1699245887588667E-2</c:v>
                  </c:pt>
                  <c:pt idx="5">
                    <c:v>0.14332743195521197</c:v>
                  </c:pt>
                  <c:pt idx="6">
                    <c:v>0.11639609957607808</c:v>
                  </c:pt>
                  <c:pt idx="7">
                    <c:v>8.0504689774521854E-2</c:v>
                  </c:pt>
                  <c:pt idx="8">
                    <c:v>5.5466209087845712E-2</c:v>
                  </c:pt>
                  <c:pt idx="9">
                    <c:v>6.0341956303846291E-2</c:v>
                  </c:pt>
                  <c:pt idx="10">
                    <c:v>0.67252500898030798</c:v>
                  </c:pt>
                  <c:pt idx="11">
                    <c:v>0.19675271734366664</c:v>
                  </c:pt>
                  <c:pt idx="12">
                    <c:v>1.0763008865056338</c:v>
                  </c:pt>
                  <c:pt idx="13">
                    <c:v>0.3681252396818821</c:v>
                  </c:pt>
                  <c:pt idx="14">
                    <c:v>4.2985846455143778E-2</c:v>
                  </c:pt>
                  <c:pt idx="15">
                    <c:v>4.5768111379045275E-2</c:v>
                  </c:pt>
                  <c:pt idx="16">
                    <c:v>5.7441490948638811E-2</c:v>
                  </c:pt>
                  <c:pt idx="17">
                    <c:v>1.6151961053637757E-2</c:v>
                  </c:pt>
                  <c:pt idx="18">
                    <c:v>0.12445823641554714</c:v>
                  </c:pt>
                  <c:pt idx="19">
                    <c:v>0.68238055659463459</c:v>
                  </c:pt>
                  <c:pt idx="20">
                    <c:v>0.60419627780543583</c:v>
                  </c:pt>
                  <c:pt idx="21">
                    <c:v>4.1607036323614706</c:v>
                  </c:pt>
                  <c:pt idx="22">
                    <c:v>0.69772180552405771</c:v>
                  </c:pt>
                  <c:pt idx="23">
                    <c:v>9.2230054720298146E-2</c:v>
                  </c:pt>
                  <c:pt idx="24">
                    <c:v>4.9998896121585569E-2</c:v>
                  </c:pt>
                  <c:pt idx="25">
                    <c:v>7.1810451678946383E-2</c:v>
                  </c:pt>
                  <c:pt idx="26">
                    <c:v>3.9161808297466232E-2</c:v>
                  </c:pt>
                  <c:pt idx="27">
                    <c:v>0.12586519141166624</c:v>
                  </c:pt>
                  <c:pt idx="28">
                    <c:v>0.32947397008243978</c:v>
                  </c:pt>
                  <c:pt idx="29">
                    <c:v>0.96559003085584472</c:v>
                  </c:pt>
                  <c:pt idx="30">
                    <c:v>0.57277295078777934</c:v>
                  </c:pt>
                  <c:pt idx="31">
                    <c:v>0.27345068268104922</c:v>
                  </c:pt>
                  <c:pt idx="32">
                    <c:v>6.368068048293167E-2</c:v>
                  </c:pt>
                  <c:pt idx="33">
                    <c:v>0.14969093419361532</c:v>
                  </c:pt>
                  <c:pt idx="34">
                    <c:v>7.8988373833467324E-2</c:v>
                  </c:pt>
                  <c:pt idx="35">
                    <c:v>6.6084078835060775E-2</c:v>
                  </c:pt>
                  <c:pt idx="36">
                    <c:v>3.4611398614680121E-2</c:v>
                  </c:pt>
                  <c:pt idx="37">
                    <c:v>6.4498598934384629E-2</c:v>
                  </c:pt>
                  <c:pt idx="38">
                    <c:v>5.2162557849987738E-2</c:v>
                  </c:pt>
                  <c:pt idx="39">
                    <c:v>6.7054637137527684E-2</c:v>
                  </c:pt>
                  <c:pt idx="40">
                    <c:v>8.4630606162031538E-2</c:v>
                  </c:pt>
                  <c:pt idx="41">
                    <c:v>0.10387184868032498</c:v>
                  </c:pt>
                  <c:pt idx="42">
                    <c:v>0.14999974109942271</c:v>
                  </c:pt>
                </c:numCache>
              </c:numRef>
            </c:minus>
          </c:errBars>
          <c:cat>
            <c:strRef>
              <c:f>PS!$B$41:$AR$41</c:f>
              <c:strCache>
                <c:ptCount val="43"/>
                <c:pt idx="0">
                  <c:v> 32:3</c:v>
                </c:pt>
                <c:pt idx="1">
                  <c:v> 32:2</c:v>
                </c:pt>
                <c:pt idx="2">
                  <c:v> 32:1</c:v>
                </c:pt>
                <c:pt idx="3">
                  <c:v> O-34:2</c:v>
                </c:pt>
                <c:pt idx="4">
                  <c:v> O-34:1</c:v>
                </c:pt>
                <c:pt idx="5">
                  <c:v> 34:2</c:v>
                </c:pt>
                <c:pt idx="6">
                  <c:v> 34:1</c:v>
                </c:pt>
                <c:pt idx="7">
                  <c:v> 34:0</c:v>
                </c:pt>
                <c:pt idx="8">
                  <c:v> O-36:2</c:v>
                </c:pt>
                <c:pt idx="9">
                  <c:v> O-36:1</c:v>
                </c:pt>
                <c:pt idx="10">
                  <c:v> 36:4</c:v>
                </c:pt>
                <c:pt idx="11">
                  <c:v> 36:3</c:v>
                </c:pt>
                <c:pt idx="12">
                  <c:v> 36:2</c:v>
                </c:pt>
                <c:pt idx="13">
                  <c:v> 36:1</c:v>
                </c:pt>
                <c:pt idx="14">
                  <c:v> 36:0</c:v>
                </c:pt>
                <c:pt idx="15">
                  <c:v> O-38:3</c:v>
                </c:pt>
                <c:pt idx="16">
                  <c:v> O-38:2</c:v>
                </c:pt>
                <c:pt idx="17">
                  <c:v> O-38:1</c:v>
                </c:pt>
                <c:pt idx="18">
                  <c:v> 38:7</c:v>
                </c:pt>
                <c:pt idx="19">
                  <c:v> 38:6</c:v>
                </c:pt>
                <c:pt idx="20">
                  <c:v> 38:5</c:v>
                </c:pt>
                <c:pt idx="21">
                  <c:v> 38:4</c:v>
                </c:pt>
                <c:pt idx="22">
                  <c:v> 38:3</c:v>
                </c:pt>
                <c:pt idx="23">
                  <c:v> 38:2</c:v>
                </c:pt>
                <c:pt idx="24">
                  <c:v> 38:1</c:v>
                </c:pt>
                <c:pt idx="25">
                  <c:v> 38:0</c:v>
                </c:pt>
                <c:pt idx="26">
                  <c:v> O-40:2</c:v>
                </c:pt>
                <c:pt idx="27">
                  <c:v> O-40:1</c:v>
                </c:pt>
                <c:pt idx="28">
                  <c:v> O-40:0</c:v>
                </c:pt>
                <c:pt idx="29">
                  <c:v> 40:6</c:v>
                </c:pt>
                <c:pt idx="30">
                  <c:v> 40:5</c:v>
                </c:pt>
                <c:pt idx="31">
                  <c:v> 40:4</c:v>
                </c:pt>
                <c:pt idx="32">
                  <c:v> 40:3</c:v>
                </c:pt>
                <c:pt idx="33">
                  <c:v> 40:1</c:v>
                </c:pt>
                <c:pt idx="34">
                  <c:v> O-42:3</c:v>
                </c:pt>
                <c:pt idx="35">
                  <c:v> O-42:2</c:v>
                </c:pt>
                <c:pt idx="36">
                  <c:v> O-42:1</c:v>
                </c:pt>
                <c:pt idx="37">
                  <c:v> O-42:0</c:v>
                </c:pt>
                <c:pt idx="38">
                  <c:v> 42:6</c:v>
                </c:pt>
                <c:pt idx="39">
                  <c:v> 42:5</c:v>
                </c:pt>
                <c:pt idx="40">
                  <c:v> 42:4</c:v>
                </c:pt>
                <c:pt idx="41">
                  <c:v> 42:2</c:v>
                </c:pt>
                <c:pt idx="42">
                  <c:v> 42:1</c:v>
                </c:pt>
              </c:strCache>
            </c:strRef>
          </c:cat>
          <c:val>
            <c:numRef>
              <c:f>PS!$B$42:$AR$42</c:f>
              <c:numCache>
                <c:formatCode>0.00</c:formatCode>
                <c:ptCount val="43"/>
                <c:pt idx="0">
                  <c:v>8.1275809214824121E-2</c:v>
                </c:pt>
                <c:pt idx="1">
                  <c:v>0.10521946570279034</c:v>
                </c:pt>
                <c:pt idx="2">
                  <c:v>0.15519958650095403</c:v>
                </c:pt>
                <c:pt idx="3">
                  <c:v>5.1174910613967541E-3</c:v>
                </c:pt>
                <c:pt idx="4">
                  <c:v>0.11026847393597518</c:v>
                </c:pt>
                <c:pt idx="5">
                  <c:v>0.30424820045608847</c:v>
                </c:pt>
                <c:pt idx="6">
                  <c:v>0.38618620096901907</c:v>
                </c:pt>
                <c:pt idx="7">
                  <c:v>0.13976328098202073</c:v>
                </c:pt>
                <c:pt idx="8">
                  <c:v>8.7569793097765303E-2</c:v>
                </c:pt>
                <c:pt idx="9">
                  <c:v>6.2280611953820064E-2</c:v>
                </c:pt>
                <c:pt idx="10">
                  <c:v>5.6707116341100505</c:v>
                </c:pt>
                <c:pt idx="11">
                  <c:v>0.30286481621973144</c:v>
                </c:pt>
                <c:pt idx="12">
                  <c:v>2.6964810307378908</c:v>
                </c:pt>
                <c:pt idx="13">
                  <c:v>2.235424692087594</c:v>
                </c:pt>
                <c:pt idx="14">
                  <c:v>3.7455061062041176E-2</c:v>
                </c:pt>
                <c:pt idx="15">
                  <c:v>3.7904795109479673E-2</c:v>
                </c:pt>
                <c:pt idx="16">
                  <c:v>7.1569933009649242E-2</c:v>
                </c:pt>
                <c:pt idx="17">
                  <c:v>9.5258811721416863E-3</c:v>
                </c:pt>
                <c:pt idx="18">
                  <c:v>0.13736804764476768</c:v>
                </c:pt>
                <c:pt idx="19">
                  <c:v>4.8680563858232953</c:v>
                </c:pt>
                <c:pt idx="20">
                  <c:v>2.7833031778892736</c:v>
                </c:pt>
                <c:pt idx="21">
                  <c:v>46.960308660905831</c:v>
                </c:pt>
                <c:pt idx="22">
                  <c:v>1.7305200349273404</c:v>
                </c:pt>
                <c:pt idx="23">
                  <c:v>0.21855301720861145</c:v>
                </c:pt>
                <c:pt idx="24">
                  <c:v>0.13736707136173315</c:v>
                </c:pt>
                <c:pt idx="25">
                  <c:v>5.229229253907719E-2</c:v>
                </c:pt>
                <c:pt idx="26">
                  <c:v>6.8547724354474565E-2</c:v>
                </c:pt>
                <c:pt idx="27">
                  <c:v>0.34255618975740454</c:v>
                </c:pt>
                <c:pt idx="28">
                  <c:v>1.0852828495942537</c:v>
                </c:pt>
                <c:pt idx="29">
                  <c:v>23.318814652689966</c:v>
                </c:pt>
                <c:pt idx="30">
                  <c:v>2.191364887087385</c:v>
                </c:pt>
                <c:pt idx="31">
                  <c:v>1.7573545493980101</c:v>
                </c:pt>
                <c:pt idx="32">
                  <c:v>0.16981561578021492</c:v>
                </c:pt>
                <c:pt idx="33">
                  <c:v>0.11918771191243636</c:v>
                </c:pt>
                <c:pt idx="34">
                  <c:v>0.21665878524993146</c:v>
                </c:pt>
                <c:pt idx="35">
                  <c:v>0.21618695496762205</c:v>
                </c:pt>
                <c:pt idx="36">
                  <c:v>0.11464508311417704</c:v>
                </c:pt>
                <c:pt idx="37">
                  <c:v>0.19315932742152908</c:v>
                </c:pt>
                <c:pt idx="38">
                  <c:v>9.8695935369401369E-2</c:v>
                </c:pt>
                <c:pt idx="39">
                  <c:v>0.11709752248942423</c:v>
                </c:pt>
                <c:pt idx="40">
                  <c:v>0.12843829514482141</c:v>
                </c:pt>
                <c:pt idx="41">
                  <c:v>0.23439681758370093</c:v>
                </c:pt>
                <c:pt idx="42">
                  <c:v>0.24096165240207579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3-404C-822C-A01674F77E9C}"/>
            </c:ext>
          </c:extLst>
        </c:ser>
        <c:ser>
          <c:idx val="1"/>
          <c:order val="1"/>
          <c:tx>
            <c:strRef>
              <c:f>PS!$A$43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PS!$B$49:$AR$49</c:f>
                <c:numCache>
                  <c:formatCode>General</c:formatCode>
                  <c:ptCount val="43"/>
                  <c:pt idx="0">
                    <c:v>3.2408362324524112E-2</c:v>
                  </c:pt>
                  <c:pt idx="1">
                    <c:v>6.1559886713695562E-2</c:v>
                  </c:pt>
                  <c:pt idx="2">
                    <c:v>7.3622753631783083E-2</c:v>
                  </c:pt>
                  <c:pt idx="3">
                    <c:v>2.1772197801614174E-2</c:v>
                  </c:pt>
                  <c:pt idx="4">
                    <c:v>5.2607060757268266E-2</c:v>
                  </c:pt>
                  <c:pt idx="5">
                    <c:v>4.5497222412364244E-2</c:v>
                  </c:pt>
                  <c:pt idx="6">
                    <c:v>8.4340412811927334E-2</c:v>
                  </c:pt>
                  <c:pt idx="7">
                    <c:v>6.5899904165714202E-2</c:v>
                  </c:pt>
                  <c:pt idx="8">
                    <c:v>6.2393226541375878E-2</c:v>
                  </c:pt>
                  <c:pt idx="9">
                    <c:v>6.4829969556696052E-2</c:v>
                  </c:pt>
                  <c:pt idx="10">
                    <c:v>0.76644031014187286</c:v>
                  </c:pt>
                  <c:pt idx="11">
                    <c:v>0.18799425201779366</c:v>
                  </c:pt>
                  <c:pt idx="12">
                    <c:v>0.53325493557383863</c:v>
                  </c:pt>
                  <c:pt idx="13">
                    <c:v>0.34308026191365215</c:v>
                  </c:pt>
                  <c:pt idx="14">
                    <c:v>3.4051919551198066E-2</c:v>
                  </c:pt>
                  <c:pt idx="15">
                    <c:v>3.2578131800325733E-2</c:v>
                  </c:pt>
                  <c:pt idx="16">
                    <c:v>5.4209873581524244E-2</c:v>
                  </c:pt>
                  <c:pt idx="17">
                    <c:v>3.4553434737351264E-2</c:v>
                  </c:pt>
                  <c:pt idx="18">
                    <c:v>0.10127959080644318</c:v>
                  </c:pt>
                  <c:pt idx="19">
                    <c:v>0.89418303403283084</c:v>
                  </c:pt>
                  <c:pt idx="20">
                    <c:v>0.39074281508673114</c:v>
                  </c:pt>
                  <c:pt idx="21">
                    <c:v>3.2419592887445283</c:v>
                  </c:pt>
                  <c:pt idx="22">
                    <c:v>0.59327246385006105</c:v>
                  </c:pt>
                  <c:pt idx="23">
                    <c:v>8.9907704056525678E-2</c:v>
                  </c:pt>
                  <c:pt idx="24">
                    <c:v>0.10484144194992476</c:v>
                  </c:pt>
                  <c:pt idx="25">
                    <c:v>6.5788419071384233E-2</c:v>
                  </c:pt>
                  <c:pt idx="26">
                    <c:v>8.6580298671614583E-2</c:v>
                  </c:pt>
                  <c:pt idx="27">
                    <c:v>0.14616979056099585</c:v>
                  </c:pt>
                  <c:pt idx="28">
                    <c:v>0.21715428554093802</c:v>
                  </c:pt>
                  <c:pt idx="29">
                    <c:v>1.4059271786517868</c:v>
                  </c:pt>
                  <c:pt idx="30">
                    <c:v>0.61695957532355616</c:v>
                  </c:pt>
                  <c:pt idx="31">
                    <c:v>0.19943063766753272</c:v>
                  </c:pt>
                  <c:pt idx="32">
                    <c:v>5.1565735888659044E-2</c:v>
                  </c:pt>
                  <c:pt idx="33">
                    <c:v>0.10937277579659603</c:v>
                  </c:pt>
                  <c:pt idx="34">
                    <c:v>9.9111863785355331E-2</c:v>
                  </c:pt>
                  <c:pt idx="35">
                    <c:v>0.10865946632059863</c:v>
                  </c:pt>
                  <c:pt idx="36">
                    <c:v>8.5866167269504995E-2</c:v>
                  </c:pt>
                  <c:pt idx="37">
                    <c:v>7.2456468059326123E-2</c:v>
                  </c:pt>
                  <c:pt idx="38">
                    <c:v>8.319501151716395E-2</c:v>
                  </c:pt>
                  <c:pt idx="39">
                    <c:v>6.0023434412837695E-2</c:v>
                  </c:pt>
                  <c:pt idx="40">
                    <c:v>5.3250826398026425E-2</c:v>
                  </c:pt>
                  <c:pt idx="41">
                    <c:v>9.2515574494061045E-2</c:v>
                  </c:pt>
                  <c:pt idx="42">
                    <c:v>0.11821330172122467</c:v>
                  </c:pt>
                </c:numCache>
              </c:numRef>
            </c:plus>
            <c:minus>
              <c:numRef>
                <c:f>PS!$B$49:$AR$49</c:f>
                <c:numCache>
                  <c:formatCode>General</c:formatCode>
                  <c:ptCount val="43"/>
                  <c:pt idx="0">
                    <c:v>3.2408362324524112E-2</c:v>
                  </c:pt>
                  <c:pt idx="1">
                    <c:v>6.1559886713695562E-2</c:v>
                  </c:pt>
                  <c:pt idx="2">
                    <c:v>7.3622753631783083E-2</c:v>
                  </c:pt>
                  <c:pt idx="3">
                    <c:v>2.1772197801614174E-2</c:v>
                  </c:pt>
                  <c:pt idx="4">
                    <c:v>5.2607060757268266E-2</c:v>
                  </c:pt>
                  <c:pt idx="5">
                    <c:v>4.5497222412364244E-2</c:v>
                  </c:pt>
                  <c:pt idx="6">
                    <c:v>8.4340412811927334E-2</c:v>
                  </c:pt>
                  <c:pt idx="7">
                    <c:v>6.5899904165714202E-2</c:v>
                  </c:pt>
                  <c:pt idx="8">
                    <c:v>6.2393226541375878E-2</c:v>
                  </c:pt>
                  <c:pt idx="9">
                    <c:v>6.4829969556696052E-2</c:v>
                  </c:pt>
                  <c:pt idx="10">
                    <c:v>0.76644031014187286</c:v>
                  </c:pt>
                  <c:pt idx="11">
                    <c:v>0.18799425201779366</c:v>
                  </c:pt>
                  <c:pt idx="12">
                    <c:v>0.53325493557383863</c:v>
                  </c:pt>
                  <c:pt idx="13">
                    <c:v>0.34308026191365215</c:v>
                  </c:pt>
                  <c:pt idx="14">
                    <c:v>3.4051919551198066E-2</c:v>
                  </c:pt>
                  <c:pt idx="15">
                    <c:v>3.2578131800325733E-2</c:v>
                  </c:pt>
                  <c:pt idx="16">
                    <c:v>5.4209873581524244E-2</c:v>
                  </c:pt>
                  <c:pt idx="17">
                    <c:v>3.4553434737351264E-2</c:v>
                  </c:pt>
                  <c:pt idx="18">
                    <c:v>0.10127959080644318</c:v>
                  </c:pt>
                  <c:pt idx="19">
                    <c:v>0.89418303403283084</c:v>
                  </c:pt>
                  <c:pt idx="20">
                    <c:v>0.39074281508673114</c:v>
                  </c:pt>
                  <c:pt idx="21">
                    <c:v>3.2419592887445283</c:v>
                  </c:pt>
                  <c:pt idx="22">
                    <c:v>0.59327246385006105</c:v>
                  </c:pt>
                  <c:pt idx="23">
                    <c:v>8.9907704056525678E-2</c:v>
                  </c:pt>
                  <c:pt idx="24">
                    <c:v>0.10484144194992476</c:v>
                  </c:pt>
                  <c:pt idx="25">
                    <c:v>6.5788419071384233E-2</c:v>
                  </c:pt>
                  <c:pt idx="26">
                    <c:v>8.6580298671614583E-2</c:v>
                  </c:pt>
                  <c:pt idx="27">
                    <c:v>0.14616979056099585</c:v>
                  </c:pt>
                  <c:pt idx="28">
                    <c:v>0.21715428554093802</c:v>
                  </c:pt>
                  <c:pt idx="29">
                    <c:v>1.4059271786517868</c:v>
                  </c:pt>
                  <c:pt idx="30">
                    <c:v>0.61695957532355616</c:v>
                  </c:pt>
                  <c:pt idx="31">
                    <c:v>0.19943063766753272</c:v>
                  </c:pt>
                  <c:pt idx="32">
                    <c:v>5.1565735888659044E-2</c:v>
                  </c:pt>
                  <c:pt idx="33">
                    <c:v>0.10937277579659603</c:v>
                  </c:pt>
                  <c:pt idx="34">
                    <c:v>9.9111863785355331E-2</c:v>
                  </c:pt>
                  <c:pt idx="35">
                    <c:v>0.10865946632059863</c:v>
                  </c:pt>
                  <c:pt idx="36">
                    <c:v>8.5866167269504995E-2</c:v>
                  </c:pt>
                  <c:pt idx="37">
                    <c:v>7.2456468059326123E-2</c:v>
                  </c:pt>
                  <c:pt idx="38">
                    <c:v>8.319501151716395E-2</c:v>
                  </c:pt>
                  <c:pt idx="39">
                    <c:v>6.0023434412837695E-2</c:v>
                  </c:pt>
                  <c:pt idx="40">
                    <c:v>5.3250826398026425E-2</c:v>
                  </c:pt>
                  <c:pt idx="41">
                    <c:v>9.2515574494061045E-2</c:v>
                  </c:pt>
                  <c:pt idx="42">
                    <c:v>0.11821330172122467</c:v>
                  </c:pt>
                </c:numCache>
              </c:numRef>
            </c:minus>
          </c:errBars>
          <c:cat>
            <c:strRef>
              <c:f>PS!$B$41:$AR$41</c:f>
              <c:strCache>
                <c:ptCount val="43"/>
                <c:pt idx="0">
                  <c:v> 32:3</c:v>
                </c:pt>
                <c:pt idx="1">
                  <c:v> 32:2</c:v>
                </c:pt>
                <c:pt idx="2">
                  <c:v> 32:1</c:v>
                </c:pt>
                <c:pt idx="3">
                  <c:v> O-34:2</c:v>
                </c:pt>
                <c:pt idx="4">
                  <c:v> O-34:1</c:v>
                </c:pt>
                <c:pt idx="5">
                  <c:v> 34:2</c:v>
                </c:pt>
                <c:pt idx="6">
                  <c:v> 34:1</c:v>
                </c:pt>
                <c:pt idx="7">
                  <c:v> 34:0</c:v>
                </c:pt>
                <c:pt idx="8">
                  <c:v> O-36:2</c:v>
                </c:pt>
                <c:pt idx="9">
                  <c:v> O-36:1</c:v>
                </c:pt>
                <c:pt idx="10">
                  <c:v> 36:4</c:v>
                </c:pt>
                <c:pt idx="11">
                  <c:v> 36:3</c:v>
                </c:pt>
                <c:pt idx="12">
                  <c:v> 36:2</c:v>
                </c:pt>
                <c:pt idx="13">
                  <c:v> 36:1</c:v>
                </c:pt>
                <c:pt idx="14">
                  <c:v> 36:0</c:v>
                </c:pt>
                <c:pt idx="15">
                  <c:v> O-38:3</c:v>
                </c:pt>
                <c:pt idx="16">
                  <c:v> O-38:2</c:v>
                </c:pt>
                <c:pt idx="17">
                  <c:v> O-38:1</c:v>
                </c:pt>
                <c:pt idx="18">
                  <c:v> 38:7</c:v>
                </c:pt>
                <c:pt idx="19">
                  <c:v> 38:6</c:v>
                </c:pt>
                <c:pt idx="20">
                  <c:v> 38:5</c:v>
                </c:pt>
                <c:pt idx="21">
                  <c:v> 38:4</c:v>
                </c:pt>
                <c:pt idx="22">
                  <c:v> 38:3</c:v>
                </c:pt>
                <c:pt idx="23">
                  <c:v> 38:2</c:v>
                </c:pt>
                <c:pt idx="24">
                  <c:v> 38:1</c:v>
                </c:pt>
                <c:pt idx="25">
                  <c:v> 38:0</c:v>
                </c:pt>
                <c:pt idx="26">
                  <c:v> O-40:2</c:v>
                </c:pt>
                <c:pt idx="27">
                  <c:v> O-40:1</c:v>
                </c:pt>
                <c:pt idx="28">
                  <c:v> O-40:0</c:v>
                </c:pt>
                <c:pt idx="29">
                  <c:v> 40:6</c:v>
                </c:pt>
                <c:pt idx="30">
                  <c:v> 40:5</c:v>
                </c:pt>
                <c:pt idx="31">
                  <c:v> 40:4</c:v>
                </c:pt>
                <c:pt idx="32">
                  <c:v> 40:3</c:v>
                </c:pt>
                <c:pt idx="33">
                  <c:v> 40:1</c:v>
                </c:pt>
                <c:pt idx="34">
                  <c:v> O-42:3</c:v>
                </c:pt>
                <c:pt idx="35">
                  <c:v> O-42:2</c:v>
                </c:pt>
                <c:pt idx="36">
                  <c:v> O-42:1</c:v>
                </c:pt>
                <c:pt idx="37">
                  <c:v> O-42:0</c:v>
                </c:pt>
                <c:pt idx="38">
                  <c:v> 42:6</c:v>
                </c:pt>
                <c:pt idx="39">
                  <c:v> 42:5</c:v>
                </c:pt>
                <c:pt idx="40">
                  <c:v> 42:4</c:v>
                </c:pt>
                <c:pt idx="41">
                  <c:v> 42:2</c:v>
                </c:pt>
                <c:pt idx="42">
                  <c:v> 42:1</c:v>
                </c:pt>
              </c:strCache>
            </c:strRef>
          </c:cat>
          <c:val>
            <c:numRef>
              <c:f>PS!$B$43:$AR$43</c:f>
              <c:numCache>
                <c:formatCode>0.00</c:formatCode>
                <c:ptCount val="43"/>
                <c:pt idx="0">
                  <c:v>3.26697564696612E-2</c:v>
                </c:pt>
                <c:pt idx="1">
                  <c:v>7.6650601045618674E-2</c:v>
                </c:pt>
                <c:pt idx="2">
                  <c:v>5.671661825124874E-2</c:v>
                </c:pt>
                <c:pt idx="3">
                  <c:v>8.9642982969575149E-3</c:v>
                </c:pt>
                <c:pt idx="4">
                  <c:v>0.11343455971002679</c:v>
                </c:pt>
                <c:pt idx="5">
                  <c:v>0.30313065383552462</c:v>
                </c:pt>
                <c:pt idx="6">
                  <c:v>0.44149567666637396</c:v>
                </c:pt>
                <c:pt idx="7">
                  <c:v>0.12667320066187007</c:v>
                </c:pt>
                <c:pt idx="8">
                  <c:v>6.4159019754001748E-2</c:v>
                </c:pt>
                <c:pt idx="9">
                  <c:v>3.845901659345996E-2</c:v>
                </c:pt>
                <c:pt idx="10">
                  <c:v>5.1655564432913037</c:v>
                </c:pt>
                <c:pt idx="11">
                  <c:v>0.2934550369023719</c:v>
                </c:pt>
                <c:pt idx="12">
                  <c:v>2.6697890929442378</c:v>
                </c:pt>
                <c:pt idx="13">
                  <c:v>2.285465426951685</c:v>
                </c:pt>
                <c:pt idx="14">
                  <c:v>2.2455876959191053E-2</c:v>
                </c:pt>
                <c:pt idx="15">
                  <c:v>2.2540550089684017E-2</c:v>
                </c:pt>
                <c:pt idx="16">
                  <c:v>2.8822795844587728E-2</c:v>
                </c:pt>
                <c:pt idx="17">
                  <c:v>2.9079265168240921E-2</c:v>
                </c:pt>
                <c:pt idx="18">
                  <c:v>0.15254106713654678</c:v>
                </c:pt>
                <c:pt idx="19">
                  <c:v>5.3131305805729054</c:v>
                </c:pt>
                <c:pt idx="20">
                  <c:v>2.4264551754252843</c:v>
                </c:pt>
                <c:pt idx="21">
                  <c:v>44.774711245181742</c:v>
                </c:pt>
                <c:pt idx="22">
                  <c:v>1.9535404196820954</c:v>
                </c:pt>
                <c:pt idx="23">
                  <c:v>0.26949762727080601</c:v>
                </c:pt>
                <c:pt idx="24">
                  <c:v>0.20490570562468327</c:v>
                </c:pt>
                <c:pt idx="25">
                  <c:v>9.275839357916478E-2</c:v>
                </c:pt>
                <c:pt idx="26">
                  <c:v>9.4664477769014044E-2</c:v>
                </c:pt>
                <c:pt idx="27">
                  <c:v>0.30959295541816245</c:v>
                </c:pt>
                <c:pt idx="28">
                  <c:v>1.160240718548486</c:v>
                </c:pt>
                <c:pt idx="29">
                  <c:v>25.476097821006885</c:v>
                </c:pt>
                <c:pt idx="30">
                  <c:v>2.2170943712671423</c:v>
                </c:pt>
                <c:pt idx="31">
                  <c:v>1.9427242853324058</c:v>
                </c:pt>
                <c:pt idx="32">
                  <c:v>0.15089899120650796</c:v>
                </c:pt>
                <c:pt idx="33">
                  <c:v>5.6940166055214951E-2</c:v>
                </c:pt>
                <c:pt idx="34">
                  <c:v>0.2049971182501438</c:v>
                </c:pt>
                <c:pt idx="35">
                  <c:v>0.30084576202930224</c:v>
                </c:pt>
                <c:pt idx="36">
                  <c:v>0.15389625447193267</c:v>
                </c:pt>
                <c:pt idx="37">
                  <c:v>0.21678234214952463</c:v>
                </c:pt>
                <c:pt idx="38">
                  <c:v>0.12515998406026169</c:v>
                </c:pt>
                <c:pt idx="39">
                  <c:v>0.13336351781952246</c:v>
                </c:pt>
                <c:pt idx="40">
                  <c:v>0.161975147449442</c:v>
                </c:pt>
                <c:pt idx="41">
                  <c:v>0.16586024811637926</c:v>
                </c:pt>
                <c:pt idx="42">
                  <c:v>0.16180773514039304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C3-404C-822C-A01674F77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10656"/>
        <c:axId val="140712576"/>
      </c:barChart>
      <c:catAx>
        <c:axId val="1407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PS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0712576"/>
        <c:crosses val="autoZero"/>
        <c:auto val="1"/>
        <c:lblAlgn val="ctr"/>
        <c:lblOffset val="100"/>
        <c:noMultiLvlLbl val="0"/>
      </c:catAx>
      <c:valAx>
        <c:axId val="14071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710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PI species profile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PI!$A$42</c:f>
              <c:strCache>
                <c:ptCount val="1"/>
                <c:pt idx="0">
                  <c:v>WT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PI!$B$48:$Z$48</c:f>
                <c:numCache>
                  <c:formatCode>General</c:formatCode>
                  <c:ptCount val="25"/>
                  <c:pt idx="0">
                    <c:v>9.7661892671891903E-2</c:v>
                  </c:pt>
                  <c:pt idx="1">
                    <c:v>7.2173368690774106E-2</c:v>
                  </c:pt>
                  <c:pt idx="2">
                    <c:v>0.33967684311138724</c:v>
                  </c:pt>
                  <c:pt idx="3">
                    <c:v>0.24718933926083611</c:v>
                  </c:pt>
                  <c:pt idx="4">
                    <c:v>4.9807454718439233E-2</c:v>
                  </c:pt>
                  <c:pt idx="5">
                    <c:v>2.0432323009802154E-2</c:v>
                  </c:pt>
                  <c:pt idx="6">
                    <c:v>2.0667874305675574E-2</c:v>
                  </c:pt>
                  <c:pt idx="7">
                    <c:v>2.0149597701905567E-2</c:v>
                  </c:pt>
                  <c:pt idx="8">
                    <c:v>0.77048220942378498</c:v>
                  </c:pt>
                  <c:pt idx="9">
                    <c:v>0.41543163291630075</c:v>
                  </c:pt>
                  <c:pt idx="10">
                    <c:v>0.58664107548253019</c:v>
                  </c:pt>
                  <c:pt idx="11">
                    <c:v>6.2877986368462799E-2</c:v>
                  </c:pt>
                  <c:pt idx="12">
                    <c:v>5.9209754868014469E-2</c:v>
                  </c:pt>
                  <c:pt idx="13">
                    <c:v>2.6199766271624726E-2</c:v>
                  </c:pt>
                  <c:pt idx="14">
                    <c:v>0.91510631561543687</c:v>
                  </c:pt>
                  <c:pt idx="15">
                    <c:v>3.0480142618675621</c:v>
                  </c:pt>
                  <c:pt idx="16">
                    <c:v>0.85553222088439118</c:v>
                  </c:pt>
                  <c:pt idx="17">
                    <c:v>0.1263198992643999</c:v>
                  </c:pt>
                  <c:pt idx="18">
                    <c:v>9.8745959157866298E-2</c:v>
                  </c:pt>
                  <c:pt idx="19">
                    <c:v>2.5684859318630213E-2</c:v>
                  </c:pt>
                  <c:pt idx="20">
                    <c:v>0.35585796843971385</c:v>
                  </c:pt>
                  <c:pt idx="21">
                    <c:v>0.17620628934695845</c:v>
                  </c:pt>
                  <c:pt idx="22">
                    <c:v>9.4363482879988331E-2</c:v>
                  </c:pt>
                  <c:pt idx="23">
                    <c:v>3.1879676624511036E-2</c:v>
                  </c:pt>
                  <c:pt idx="24">
                    <c:v>4.7591374544979859E-2</c:v>
                  </c:pt>
                </c:numCache>
              </c:numRef>
            </c:plus>
            <c:minus>
              <c:numRef>
                <c:f>PI!$B$48:$Z$48</c:f>
                <c:numCache>
                  <c:formatCode>General</c:formatCode>
                  <c:ptCount val="25"/>
                  <c:pt idx="0">
                    <c:v>9.7661892671891903E-2</c:v>
                  </c:pt>
                  <c:pt idx="1">
                    <c:v>7.2173368690774106E-2</c:v>
                  </c:pt>
                  <c:pt idx="2">
                    <c:v>0.33967684311138724</c:v>
                  </c:pt>
                  <c:pt idx="3">
                    <c:v>0.24718933926083611</c:v>
                  </c:pt>
                  <c:pt idx="4">
                    <c:v>4.9807454718439233E-2</c:v>
                  </c:pt>
                  <c:pt idx="5">
                    <c:v>2.0432323009802154E-2</c:v>
                  </c:pt>
                  <c:pt idx="6">
                    <c:v>2.0667874305675574E-2</c:v>
                  </c:pt>
                  <c:pt idx="7">
                    <c:v>2.0149597701905567E-2</c:v>
                  </c:pt>
                  <c:pt idx="8">
                    <c:v>0.77048220942378498</c:v>
                  </c:pt>
                  <c:pt idx="9">
                    <c:v>0.41543163291630075</c:v>
                  </c:pt>
                  <c:pt idx="10">
                    <c:v>0.58664107548253019</c:v>
                  </c:pt>
                  <c:pt idx="11">
                    <c:v>6.2877986368462799E-2</c:v>
                  </c:pt>
                  <c:pt idx="12">
                    <c:v>5.9209754868014469E-2</c:v>
                  </c:pt>
                  <c:pt idx="13">
                    <c:v>2.6199766271624726E-2</c:v>
                  </c:pt>
                  <c:pt idx="14">
                    <c:v>0.91510631561543687</c:v>
                  </c:pt>
                  <c:pt idx="15">
                    <c:v>3.0480142618675621</c:v>
                  </c:pt>
                  <c:pt idx="16">
                    <c:v>0.85553222088439118</c:v>
                  </c:pt>
                  <c:pt idx="17">
                    <c:v>0.1263198992643999</c:v>
                  </c:pt>
                  <c:pt idx="18">
                    <c:v>9.8745959157866298E-2</c:v>
                  </c:pt>
                  <c:pt idx="19">
                    <c:v>2.5684859318630213E-2</c:v>
                  </c:pt>
                  <c:pt idx="20">
                    <c:v>0.35585796843971385</c:v>
                  </c:pt>
                  <c:pt idx="21">
                    <c:v>0.17620628934695845</c:v>
                  </c:pt>
                  <c:pt idx="22">
                    <c:v>9.4363482879988331E-2</c:v>
                  </c:pt>
                  <c:pt idx="23">
                    <c:v>3.1879676624511036E-2</c:v>
                  </c:pt>
                  <c:pt idx="24">
                    <c:v>4.7591374544979859E-2</c:v>
                  </c:pt>
                </c:numCache>
              </c:numRef>
            </c:minus>
          </c:errBars>
          <c:cat>
            <c:strRef>
              <c:f>PI!$B$41:$Z$41</c:f>
              <c:strCache>
                <c:ptCount val="25"/>
                <c:pt idx="0">
                  <c:v> 32:1</c:v>
                </c:pt>
                <c:pt idx="1">
                  <c:v> 32:0</c:v>
                </c:pt>
                <c:pt idx="2">
                  <c:v> 34:2</c:v>
                </c:pt>
                <c:pt idx="3">
                  <c:v> 34:1</c:v>
                </c:pt>
                <c:pt idx="4">
                  <c:v> 34:0</c:v>
                </c:pt>
                <c:pt idx="5">
                  <c:v> O-36:3</c:v>
                </c:pt>
                <c:pt idx="6">
                  <c:v> O-36:2</c:v>
                </c:pt>
                <c:pt idx="7">
                  <c:v> O-36:1</c:v>
                </c:pt>
                <c:pt idx="8">
                  <c:v> 36:4</c:v>
                </c:pt>
                <c:pt idx="9">
                  <c:v> 36:3</c:v>
                </c:pt>
                <c:pt idx="10">
                  <c:v> 36:2</c:v>
                </c:pt>
                <c:pt idx="11">
                  <c:v> 36:1</c:v>
                </c:pt>
                <c:pt idx="12">
                  <c:v> O-38:3</c:v>
                </c:pt>
                <c:pt idx="13">
                  <c:v> O-38:2</c:v>
                </c:pt>
                <c:pt idx="14">
                  <c:v> 38:5</c:v>
                </c:pt>
                <c:pt idx="15">
                  <c:v> 38:4</c:v>
                </c:pt>
                <c:pt idx="16">
                  <c:v> 38:3</c:v>
                </c:pt>
                <c:pt idx="17">
                  <c:v> 38:2</c:v>
                </c:pt>
                <c:pt idx="18">
                  <c:v> O-40:4</c:v>
                </c:pt>
                <c:pt idx="19">
                  <c:v> O-40:3</c:v>
                </c:pt>
                <c:pt idx="20">
                  <c:v> 40:6</c:v>
                </c:pt>
                <c:pt idx="21">
                  <c:v> 40:5</c:v>
                </c:pt>
                <c:pt idx="22">
                  <c:v> 40:4</c:v>
                </c:pt>
                <c:pt idx="23">
                  <c:v> 40:3</c:v>
                </c:pt>
                <c:pt idx="24">
                  <c:v> 40:2</c:v>
                </c:pt>
              </c:strCache>
            </c:strRef>
          </c:cat>
          <c:val>
            <c:numRef>
              <c:f>PI!$B$42:$Z$42</c:f>
              <c:numCache>
                <c:formatCode>0.00</c:formatCode>
                <c:ptCount val="25"/>
                <c:pt idx="0">
                  <c:v>0.20604981840350209</c:v>
                </c:pt>
                <c:pt idx="1">
                  <c:v>0.127156583432109</c:v>
                </c:pt>
                <c:pt idx="2">
                  <c:v>1.1635130467621493</c:v>
                </c:pt>
                <c:pt idx="3">
                  <c:v>0.56829644015135861</c:v>
                </c:pt>
                <c:pt idx="4">
                  <c:v>0.10998066170144725</c:v>
                </c:pt>
                <c:pt idx="5">
                  <c:v>8.011603376971059E-2</c:v>
                </c:pt>
                <c:pt idx="6">
                  <c:v>0.12759729707624229</c:v>
                </c:pt>
                <c:pt idx="7">
                  <c:v>0.10077518601240144</c:v>
                </c:pt>
                <c:pt idx="8">
                  <c:v>5.1263770359372156</c:v>
                </c:pt>
                <c:pt idx="9">
                  <c:v>2.4282450129044215</c:v>
                </c:pt>
                <c:pt idx="10">
                  <c:v>2.4758953498402967</c:v>
                </c:pt>
                <c:pt idx="11">
                  <c:v>0.34438494542917364</c:v>
                </c:pt>
                <c:pt idx="12">
                  <c:v>0.18475670854586868</c:v>
                </c:pt>
                <c:pt idx="13">
                  <c:v>0.10345160323639091</c:v>
                </c:pt>
                <c:pt idx="14">
                  <c:v>4.1772034003954834</c:v>
                </c:pt>
                <c:pt idx="15">
                  <c:v>66.399644339817343</c:v>
                </c:pt>
                <c:pt idx="16">
                  <c:v>12.26993338284564</c:v>
                </c:pt>
                <c:pt idx="17">
                  <c:v>0.8379671602215194</c:v>
                </c:pt>
                <c:pt idx="18">
                  <c:v>0.36177180948176618</c:v>
                </c:pt>
                <c:pt idx="19">
                  <c:v>0.15536252009687446</c:v>
                </c:pt>
                <c:pt idx="20">
                  <c:v>1.0212734562779386</c:v>
                </c:pt>
                <c:pt idx="21">
                  <c:v>0.81250847711576979</c:v>
                </c:pt>
                <c:pt idx="22">
                  <c:v>0.5966120682767807</c:v>
                </c:pt>
                <c:pt idx="23">
                  <c:v>0.13691382678543593</c:v>
                </c:pt>
                <c:pt idx="24">
                  <c:v>8.4213835483164468E-2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62-446B-AB98-6995F3A5D084}"/>
            </c:ext>
          </c:extLst>
        </c:ser>
        <c:ser>
          <c:idx val="1"/>
          <c:order val="1"/>
          <c:tx>
            <c:strRef>
              <c:f>PI!$A$43</c:f>
              <c:strCache>
                <c:ptCount val="1"/>
                <c:pt idx="0">
                  <c:v>COX14 liver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PI!$B$49:$Z$49</c:f>
                <c:numCache>
                  <c:formatCode>General</c:formatCode>
                  <c:ptCount val="25"/>
                  <c:pt idx="0">
                    <c:v>0.12272756071545246</c:v>
                  </c:pt>
                  <c:pt idx="1">
                    <c:v>3.6383569402501877E-2</c:v>
                  </c:pt>
                  <c:pt idx="2">
                    <c:v>0.35179058049888395</c:v>
                  </c:pt>
                  <c:pt idx="3">
                    <c:v>0.10016714664417119</c:v>
                  </c:pt>
                  <c:pt idx="4">
                    <c:v>2.3170602180945171E-2</c:v>
                  </c:pt>
                  <c:pt idx="5">
                    <c:v>2.2275431102712281E-2</c:v>
                  </c:pt>
                  <c:pt idx="6">
                    <c:v>2.9423201442948133E-2</c:v>
                  </c:pt>
                  <c:pt idx="7">
                    <c:v>1.8086331433250388E-2</c:v>
                  </c:pt>
                  <c:pt idx="8">
                    <c:v>1.1402338027552348</c:v>
                  </c:pt>
                  <c:pt idx="9">
                    <c:v>0.35125929261309946</c:v>
                  </c:pt>
                  <c:pt idx="10">
                    <c:v>0.7229335656233995</c:v>
                  </c:pt>
                  <c:pt idx="11">
                    <c:v>7.1891237976491926E-2</c:v>
                  </c:pt>
                  <c:pt idx="12">
                    <c:v>6.5369418232815626E-2</c:v>
                  </c:pt>
                  <c:pt idx="13">
                    <c:v>3.3118749674622555E-2</c:v>
                  </c:pt>
                  <c:pt idx="14">
                    <c:v>0.89027945241335216</c:v>
                  </c:pt>
                  <c:pt idx="15">
                    <c:v>2.8748131076575496</c:v>
                  </c:pt>
                  <c:pt idx="16">
                    <c:v>0.41068818084709774</c:v>
                  </c:pt>
                  <c:pt idx="17">
                    <c:v>0.10701680518500171</c:v>
                  </c:pt>
                  <c:pt idx="18">
                    <c:v>0.11915683855314101</c:v>
                  </c:pt>
                  <c:pt idx="19">
                    <c:v>3.7820284980069493E-2</c:v>
                  </c:pt>
                  <c:pt idx="20">
                    <c:v>0.41183127611826592</c:v>
                  </c:pt>
                  <c:pt idx="21">
                    <c:v>0.16137996091330839</c:v>
                  </c:pt>
                  <c:pt idx="22">
                    <c:v>7.7036739241629876E-2</c:v>
                  </c:pt>
                  <c:pt idx="23">
                    <c:v>5.4457080324380173E-2</c:v>
                  </c:pt>
                  <c:pt idx="24">
                    <c:v>0.10969633214758101</c:v>
                  </c:pt>
                </c:numCache>
              </c:numRef>
            </c:plus>
            <c:minus>
              <c:numRef>
                <c:f>PI!$B$49:$Z$49</c:f>
                <c:numCache>
                  <c:formatCode>General</c:formatCode>
                  <c:ptCount val="25"/>
                  <c:pt idx="0">
                    <c:v>0.12272756071545246</c:v>
                  </c:pt>
                  <c:pt idx="1">
                    <c:v>3.6383569402501877E-2</c:v>
                  </c:pt>
                  <c:pt idx="2">
                    <c:v>0.35179058049888395</c:v>
                  </c:pt>
                  <c:pt idx="3">
                    <c:v>0.10016714664417119</c:v>
                  </c:pt>
                  <c:pt idx="4">
                    <c:v>2.3170602180945171E-2</c:v>
                  </c:pt>
                  <c:pt idx="5">
                    <c:v>2.2275431102712281E-2</c:v>
                  </c:pt>
                  <c:pt idx="6">
                    <c:v>2.9423201442948133E-2</c:v>
                  </c:pt>
                  <c:pt idx="7">
                    <c:v>1.8086331433250388E-2</c:v>
                  </c:pt>
                  <c:pt idx="8">
                    <c:v>1.1402338027552348</c:v>
                  </c:pt>
                  <c:pt idx="9">
                    <c:v>0.35125929261309946</c:v>
                  </c:pt>
                  <c:pt idx="10">
                    <c:v>0.7229335656233995</c:v>
                  </c:pt>
                  <c:pt idx="11">
                    <c:v>7.1891237976491926E-2</c:v>
                  </c:pt>
                  <c:pt idx="12">
                    <c:v>6.5369418232815626E-2</c:v>
                  </c:pt>
                  <c:pt idx="13">
                    <c:v>3.3118749674622555E-2</c:v>
                  </c:pt>
                  <c:pt idx="14">
                    <c:v>0.89027945241335216</c:v>
                  </c:pt>
                  <c:pt idx="15">
                    <c:v>2.8748131076575496</c:v>
                  </c:pt>
                  <c:pt idx="16">
                    <c:v>0.41068818084709774</c:v>
                  </c:pt>
                  <c:pt idx="17">
                    <c:v>0.10701680518500171</c:v>
                  </c:pt>
                  <c:pt idx="18">
                    <c:v>0.11915683855314101</c:v>
                  </c:pt>
                  <c:pt idx="19">
                    <c:v>3.7820284980069493E-2</c:v>
                  </c:pt>
                  <c:pt idx="20">
                    <c:v>0.41183127611826592</c:v>
                  </c:pt>
                  <c:pt idx="21">
                    <c:v>0.16137996091330839</c:v>
                  </c:pt>
                  <c:pt idx="22">
                    <c:v>7.7036739241629876E-2</c:v>
                  </c:pt>
                  <c:pt idx="23">
                    <c:v>5.4457080324380173E-2</c:v>
                  </c:pt>
                  <c:pt idx="24">
                    <c:v>0.10969633214758101</c:v>
                  </c:pt>
                </c:numCache>
              </c:numRef>
            </c:minus>
          </c:errBars>
          <c:cat>
            <c:strRef>
              <c:f>PI!$B$41:$Z$41</c:f>
              <c:strCache>
                <c:ptCount val="25"/>
                <c:pt idx="0">
                  <c:v> 32:1</c:v>
                </c:pt>
                <c:pt idx="1">
                  <c:v> 32:0</c:v>
                </c:pt>
                <c:pt idx="2">
                  <c:v> 34:2</c:v>
                </c:pt>
                <c:pt idx="3">
                  <c:v> 34:1</c:v>
                </c:pt>
                <c:pt idx="4">
                  <c:v> 34:0</c:v>
                </c:pt>
                <c:pt idx="5">
                  <c:v> O-36:3</c:v>
                </c:pt>
                <c:pt idx="6">
                  <c:v> O-36:2</c:v>
                </c:pt>
                <c:pt idx="7">
                  <c:v> O-36:1</c:v>
                </c:pt>
                <c:pt idx="8">
                  <c:v> 36:4</c:v>
                </c:pt>
                <c:pt idx="9">
                  <c:v> 36:3</c:v>
                </c:pt>
                <c:pt idx="10">
                  <c:v> 36:2</c:v>
                </c:pt>
                <c:pt idx="11">
                  <c:v> 36:1</c:v>
                </c:pt>
                <c:pt idx="12">
                  <c:v> O-38:3</c:v>
                </c:pt>
                <c:pt idx="13">
                  <c:v> O-38:2</c:v>
                </c:pt>
                <c:pt idx="14">
                  <c:v> 38:5</c:v>
                </c:pt>
                <c:pt idx="15">
                  <c:v> 38:4</c:v>
                </c:pt>
                <c:pt idx="16">
                  <c:v> 38:3</c:v>
                </c:pt>
                <c:pt idx="17">
                  <c:v> 38:2</c:v>
                </c:pt>
                <c:pt idx="18">
                  <c:v> O-40:4</c:v>
                </c:pt>
                <c:pt idx="19">
                  <c:v> O-40:3</c:v>
                </c:pt>
                <c:pt idx="20">
                  <c:v> 40:6</c:v>
                </c:pt>
                <c:pt idx="21">
                  <c:v> 40:5</c:v>
                </c:pt>
                <c:pt idx="22">
                  <c:v> 40:4</c:v>
                </c:pt>
                <c:pt idx="23">
                  <c:v> 40:3</c:v>
                </c:pt>
                <c:pt idx="24">
                  <c:v> 40:2</c:v>
                </c:pt>
              </c:strCache>
            </c:strRef>
          </c:cat>
          <c:val>
            <c:numRef>
              <c:f>PI!$B$43:$Z$43</c:f>
              <c:numCache>
                <c:formatCode>0.00</c:formatCode>
                <c:ptCount val="25"/>
                <c:pt idx="0">
                  <c:v>0.18145499499797013</c:v>
                </c:pt>
                <c:pt idx="1">
                  <c:v>7.0649320315265982E-2</c:v>
                </c:pt>
                <c:pt idx="2">
                  <c:v>1.345282691476513</c:v>
                </c:pt>
                <c:pt idx="3">
                  <c:v>0.42276655689611087</c:v>
                </c:pt>
                <c:pt idx="4">
                  <c:v>6.8552710941806608E-2</c:v>
                </c:pt>
                <c:pt idx="5">
                  <c:v>8.2518516552006801E-2</c:v>
                </c:pt>
                <c:pt idx="6">
                  <c:v>0.13226120947852074</c:v>
                </c:pt>
                <c:pt idx="7">
                  <c:v>9.7150788498159946E-2</c:v>
                </c:pt>
                <c:pt idx="8">
                  <c:v>5.2371414098210067</c:v>
                </c:pt>
                <c:pt idx="9">
                  <c:v>2.5581829002649257</c:v>
                </c:pt>
                <c:pt idx="10">
                  <c:v>2.7931651546985661</c:v>
                </c:pt>
                <c:pt idx="11">
                  <c:v>0.40009334681367803</c:v>
                </c:pt>
                <c:pt idx="12">
                  <c:v>0.15767257540084645</c:v>
                </c:pt>
                <c:pt idx="13">
                  <c:v>9.847709908896643E-2</c:v>
                </c:pt>
                <c:pt idx="14">
                  <c:v>4.3948051912773911</c:v>
                </c:pt>
                <c:pt idx="15">
                  <c:v>65.366892339850139</c:v>
                </c:pt>
                <c:pt idx="16">
                  <c:v>12.100271172706474</c:v>
                </c:pt>
                <c:pt idx="17">
                  <c:v>0.84904646479148493</c:v>
                </c:pt>
                <c:pt idx="18">
                  <c:v>0.3753979882339783</c:v>
                </c:pt>
                <c:pt idx="19">
                  <c:v>0.16270952770379976</c:v>
                </c:pt>
                <c:pt idx="20">
                  <c:v>1.3285931360658219</c:v>
                </c:pt>
                <c:pt idx="21">
                  <c:v>0.95000344025258154</c:v>
                </c:pt>
                <c:pt idx="22">
                  <c:v>0.63492495212914912</c:v>
                </c:pt>
                <c:pt idx="23">
                  <c:v>0.11032191498194985</c:v>
                </c:pt>
                <c:pt idx="24">
                  <c:v>8.1664596762884609E-2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62-446B-AB98-6995F3A5D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798912"/>
        <c:axId val="149800832"/>
      </c:barChart>
      <c:catAx>
        <c:axId val="14979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 species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DE"/>
          </a:p>
        </c:txPr>
        <c:crossAx val="149800832"/>
        <c:crosses val="autoZero"/>
        <c:auto val="1"/>
        <c:lblAlgn val="ctr"/>
        <c:lblOffset val="100"/>
        <c:noMultiLvlLbl val="0"/>
      </c:catAx>
      <c:valAx>
        <c:axId val="14980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mol% of lipid species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9798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94795</xdr:rowOff>
    </xdr:from>
    <xdr:to>
      <xdr:col>6</xdr:col>
      <xdr:colOff>0</xdr:colOff>
      <xdr:row>74</xdr:row>
      <xdr:rowOff>88901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A0A368-FF89-5742-B488-4AEE1206BB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6426" r="31751" b="1171"/>
        <a:stretch/>
      </xdr:blipFill>
      <xdr:spPr>
        <a:xfrm>
          <a:off x="0" y="9911895"/>
          <a:ext cx="5994400" cy="43756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18715</xdr:rowOff>
    </xdr:from>
    <xdr:to>
      <xdr:col>6</xdr:col>
      <xdr:colOff>1392</xdr:colOff>
      <xdr:row>51</xdr:row>
      <xdr:rowOff>139700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C68B49-2E3D-294E-814A-A1D5DE558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924215"/>
          <a:ext cx="5995792" cy="40325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31750</xdr:rowOff>
    </xdr:from>
    <xdr:to>
      <xdr:col>24</xdr:col>
      <xdr:colOff>196850</xdr:colOff>
      <xdr:row>79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54</xdr:row>
      <xdr:rowOff>6350</xdr:rowOff>
    </xdr:from>
    <xdr:to>
      <xdr:col>24</xdr:col>
      <xdr:colOff>209550</xdr:colOff>
      <xdr:row>80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54</xdr:row>
      <xdr:rowOff>6350</xdr:rowOff>
    </xdr:from>
    <xdr:to>
      <xdr:col>24</xdr:col>
      <xdr:colOff>209550</xdr:colOff>
      <xdr:row>80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653597</xdr:colOff>
      <xdr:row>51</xdr:row>
      <xdr:rowOff>172810</xdr:rowOff>
    </xdr:from>
    <xdr:to>
      <xdr:col>29</xdr:col>
      <xdr:colOff>595086</xdr:colOff>
      <xdr:row>81</xdr:row>
      <xdr:rowOff>136071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0</xdr:colOff>
      <xdr:row>21</xdr:row>
      <xdr:rowOff>190499</xdr:rowOff>
    </xdr:from>
    <xdr:to>
      <xdr:col>58</xdr:col>
      <xdr:colOff>685800</xdr:colOff>
      <xdr:row>53</xdr:row>
      <xdr:rowOff>163286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0</xdr:colOff>
      <xdr:row>56</xdr:row>
      <xdr:rowOff>9071</xdr:rowOff>
    </xdr:from>
    <xdr:to>
      <xdr:col>58</xdr:col>
      <xdr:colOff>685800</xdr:colOff>
      <xdr:row>87</xdr:row>
      <xdr:rowOff>172358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51</xdr:row>
      <xdr:rowOff>63500</xdr:rowOff>
    </xdr:from>
    <xdr:to>
      <xdr:col>24</xdr:col>
      <xdr:colOff>361950</xdr:colOff>
      <xdr:row>78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53</xdr:row>
      <xdr:rowOff>6350</xdr:rowOff>
    </xdr:from>
    <xdr:to>
      <xdr:col>24</xdr:col>
      <xdr:colOff>209550</xdr:colOff>
      <xdr:row>79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69850</xdr:rowOff>
    </xdr:from>
    <xdr:to>
      <xdr:col>24</xdr:col>
      <xdr:colOff>196850</xdr:colOff>
      <xdr:row>80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bhishek.aich@med.uni-goettingen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92D42-7B14-5144-A682-6616DC79B66C}">
  <dimension ref="B1:M6"/>
  <sheetViews>
    <sheetView tabSelected="1" workbookViewId="0">
      <selection activeCell="B4" sqref="B4:M6"/>
    </sheetView>
  </sheetViews>
  <sheetFormatPr baseColWidth="10" defaultRowHeight="13" x14ac:dyDescent="0.15"/>
  <sheetData>
    <row r="1" spans="2:13" ht="16" customHeight="1" x14ac:dyDescent="0.15">
      <c r="B1" s="69" t="s">
        <v>652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2:13" x14ac:dyDescent="0.15"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2:13" x14ac:dyDescent="0.15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2:13" x14ac:dyDescent="0.15">
      <c r="B4" s="62" t="s">
        <v>653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4"/>
    </row>
    <row r="5" spans="2:13" x14ac:dyDescent="0.15">
      <c r="B5" s="65"/>
      <c r="C5" s="63"/>
      <c r="D5" s="63"/>
      <c r="E5" s="63"/>
      <c r="F5" s="63"/>
      <c r="G5" s="63"/>
      <c r="H5" s="63"/>
      <c r="I5" s="63"/>
      <c r="J5" s="63"/>
      <c r="K5" s="63"/>
      <c r="L5" s="63"/>
      <c r="M5" s="64"/>
    </row>
    <row r="6" spans="2:13" x14ac:dyDescent="0.15">
      <c r="B6" s="66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</row>
  </sheetData>
  <mergeCells count="2">
    <mergeCell ref="B4:M6"/>
    <mergeCell ref="B1:M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Q49"/>
  <sheetViews>
    <sheetView topLeftCell="A23" workbookViewId="0">
      <selection activeCell="J7" sqref="J7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7" ht="15" customHeight="1" x14ac:dyDescent="0.15">
      <c r="A1" t="s">
        <v>458</v>
      </c>
    </row>
    <row r="2" spans="1:7" s="2" customFormat="1" ht="50.25" customHeight="1" x14ac:dyDescent="0.15">
      <c r="B2" s="2" t="s">
        <v>280</v>
      </c>
      <c r="C2" s="2" t="s">
        <v>25</v>
      </c>
      <c r="D2" s="2" t="s">
        <v>214</v>
      </c>
      <c r="E2" s="2" t="s">
        <v>215</v>
      </c>
      <c r="F2" s="2" t="s">
        <v>216</v>
      </c>
      <c r="G2" s="2" t="s">
        <v>217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50</v>
      </c>
      <c r="E3" s="1">
        <v>19.689344788264943</v>
      </c>
      <c r="F3" s="1">
        <v>1.4063817705903532</v>
      </c>
      <c r="G3" s="1">
        <v>1.4063817705903532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50</v>
      </c>
      <c r="E4" s="1">
        <v>39.003469094883464</v>
      </c>
      <c r="F4" s="1">
        <v>3.0002668534525734</v>
      </c>
      <c r="G4" s="1">
        <v>3.0002668534525734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50</v>
      </c>
      <c r="E5" s="1">
        <v>48.349222554501097</v>
      </c>
      <c r="F5" s="1">
        <v>3.7191709657308536</v>
      </c>
      <c r="G5" s="1">
        <v>3.7191709657308536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50</v>
      </c>
      <c r="E6" s="1">
        <v>34.382054500926408</v>
      </c>
      <c r="F6" s="1">
        <v>2.6447734231481856</v>
      </c>
      <c r="G6" s="1">
        <v>2.6447734231481856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50</v>
      </c>
      <c r="E7" s="1">
        <v>45.936935090135016</v>
      </c>
      <c r="F7" s="1">
        <v>1.7668051957744237</v>
      </c>
      <c r="G7" s="1">
        <v>1.7668051957744237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50</v>
      </c>
      <c r="E8" s="1">
        <v>43.15818900766876</v>
      </c>
      <c r="F8" s="1">
        <v>2.6973868129792975</v>
      </c>
      <c r="G8" s="1">
        <v>2.6973868129792975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50</v>
      </c>
      <c r="E9" s="1">
        <v>40.398602427773191</v>
      </c>
      <c r="F9" s="1">
        <v>2.2443668015429545</v>
      </c>
      <c r="G9" s="1">
        <v>2.2443668015429545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50</v>
      </c>
      <c r="E10" s="1">
        <v>33.902806580463633</v>
      </c>
      <c r="F10" s="1">
        <v>2.2601871053642419</v>
      </c>
      <c r="G10" s="1">
        <v>2.2601871053642419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50</v>
      </c>
      <c r="E11" s="1">
        <v>43.937460430614045</v>
      </c>
      <c r="F11" s="1">
        <v>3.3798046485087734</v>
      </c>
      <c r="G11" s="1">
        <v>3.3798046485087734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50</v>
      </c>
      <c r="E12" s="1">
        <v>45.652359886730693</v>
      </c>
      <c r="F12" s="1">
        <v>2.6854329345135697</v>
      </c>
      <c r="G12" s="1">
        <v>2.6854329345135697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50</v>
      </c>
      <c r="E13" s="1">
        <v>37.770167790274584</v>
      </c>
      <c r="F13" s="1">
        <v>3.4336516172976896</v>
      </c>
      <c r="G13" s="1">
        <v>3.4336516172976896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50</v>
      </c>
      <c r="E14" s="1">
        <v>35.948999373343426</v>
      </c>
      <c r="F14" s="1">
        <v>2.9957499477786182</v>
      </c>
      <c r="G14" s="1">
        <v>2.9957499477786182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50</v>
      </c>
      <c r="E15" s="1">
        <v>40.869123808787627</v>
      </c>
      <c r="F15" s="1">
        <v>1.8576874458539827</v>
      </c>
      <c r="G15" s="1">
        <v>1.8576874458539827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50</v>
      </c>
      <c r="E16" s="1">
        <v>35.659685096127646</v>
      </c>
      <c r="F16" s="1">
        <v>2.377312339741843</v>
      </c>
      <c r="G16" s="1">
        <v>2.377312339741843</v>
      </c>
    </row>
    <row r="17" spans="1:17" ht="15" customHeight="1" x14ac:dyDescent="0.2">
      <c r="A17" s="24" t="s">
        <v>457</v>
      </c>
      <c r="B17" s="1" t="s">
        <v>454</v>
      </c>
      <c r="C17" s="1">
        <v>16</v>
      </c>
      <c r="D17" s="1">
        <v>50</v>
      </c>
      <c r="E17" s="1">
        <v>47.192313967033314</v>
      </c>
      <c r="F17" s="1">
        <v>2.9495196229395821</v>
      </c>
      <c r="G17" s="1">
        <v>2.9495196229395821</v>
      </c>
    </row>
    <row r="18" spans="1:17" ht="15" customHeight="1" x14ac:dyDescent="0.2">
      <c r="A18" s="24" t="s">
        <v>457</v>
      </c>
      <c r="B18" s="1" t="s">
        <v>455</v>
      </c>
      <c r="C18" s="1">
        <v>13</v>
      </c>
      <c r="D18" s="1">
        <v>50</v>
      </c>
      <c r="E18" s="1">
        <v>49.187558686859035</v>
      </c>
      <c r="F18" s="1">
        <v>3.7836583605276175</v>
      </c>
      <c r="G18" s="1">
        <v>3.7836583605276175</v>
      </c>
    </row>
    <row r="20" spans="1:17" ht="15" customHeight="1" x14ac:dyDescent="0.15">
      <c r="A20" s="1" t="s">
        <v>218</v>
      </c>
    </row>
    <row r="21" spans="1:17" ht="15" customHeight="1" x14ac:dyDescent="0.15">
      <c r="A21" s="1" t="s">
        <v>24</v>
      </c>
      <c r="B21" s="1" t="s">
        <v>219</v>
      </c>
      <c r="C21" s="1" t="s">
        <v>55</v>
      </c>
      <c r="D21" s="1" t="s">
        <v>220</v>
      </c>
      <c r="E21" s="1" t="s">
        <v>221</v>
      </c>
      <c r="F21" s="1" t="s">
        <v>56</v>
      </c>
      <c r="G21" s="1" t="s">
        <v>222</v>
      </c>
      <c r="H21" s="1" t="s">
        <v>223</v>
      </c>
      <c r="I21" s="1" t="s">
        <v>57</v>
      </c>
      <c r="J21" s="1" t="s">
        <v>224</v>
      </c>
      <c r="K21" s="1" t="s">
        <v>58</v>
      </c>
      <c r="L21" s="1" t="s">
        <v>59</v>
      </c>
      <c r="M21" s="1" t="s">
        <v>225</v>
      </c>
      <c r="N21" s="1" t="s">
        <v>110</v>
      </c>
      <c r="O21" s="1" t="s">
        <v>61</v>
      </c>
      <c r="P21" s="1" t="s">
        <v>62</v>
      </c>
      <c r="Q21" s="1" t="s">
        <v>226</v>
      </c>
    </row>
    <row r="22" spans="1:17" ht="15" customHeight="1" x14ac:dyDescent="0.15">
      <c r="A22" t="str">
        <f>A3</f>
        <v>WT liver</v>
      </c>
      <c r="B22" s="1">
        <v>0.46463262697186497</v>
      </c>
      <c r="C22" s="1">
        <v>27.3210793651158</v>
      </c>
      <c r="D22" s="1">
        <v>0.70680370674108461</v>
      </c>
      <c r="E22" s="1">
        <v>0.25206647524694697</v>
      </c>
      <c r="F22" s="1">
        <v>5.3658979446383253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0.62184901318137653</v>
      </c>
      <c r="M22" s="1">
        <v>0</v>
      </c>
      <c r="N22" s="1">
        <v>0</v>
      </c>
      <c r="O22" s="1">
        <v>38.737928665974607</v>
      </c>
      <c r="P22" s="1">
        <v>25.769450951936317</v>
      </c>
      <c r="Q22" s="1">
        <v>0.76029125019367738</v>
      </c>
    </row>
    <row r="23" spans="1:17" ht="15" customHeight="1" x14ac:dyDescent="0.15">
      <c r="A23" t="str">
        <f t="shared" ref="A23:A37" si="0">A4</f>
        <v>WT liver</v>
      </c>
      <c r="B23" s="1">
        <v>0.39962962005868008</v>
      </c>
      <c r="C23" s="1">
        <v>28.937051028858154</v>
      </c>
      <c r="D23" s="1">
        <v>0.90207995985749123</v>
      </c>
      <c r="E23" s="1">
        <v>9.8702474992384909E-2</v>
      </c>
      <c r="F23" s="1">
        <v>6.3649203185913423</v>
      </c>
      <c r="G23" s="1">
        <v>0</v>
      </c>
      <c r="H23" s="1">
        <v>0</v>
      </c>
      <c r="I23" s="1">
        <v>0</v>
      </c>
      <c r="J23" s="1">
        <v>0</v>
      </c>
      <c r="K23" s="1">
        <v>7.192741828831184E-2</v>
      </c>
      <c r="L23" s="1">
        <v>10.723266030211162</v>
      </c>
      <c r="M23" s="1">
        <v>0</v>
      </c>
      <c r="N23" s="1">
        <v>0</v>
      </c>
      <c r="O23" s="1">
        <v>30.594560517073617</v>
      </c>
      <c r="P23" s="1">
        <v>21.295156928821946</v>
      </c>
      <c r="Q23" s="1">
        <v>0.61270570324691986</v>
      </c>
    </row>
    <row r="24" spans="1:17" ht="15" customHeight="1" x14ac:dyDescent="0.15">
      <c r="A24" t="str">
        <f t="shared" si="0"/>
        <v>WT liver</v>
      </c>
      <c r="B24" s="1">
        <v>0.24750042108149176</v>
      </c>
      <c r="C24" s="1">
        <v>24.274888029365062</v>
      </c>
      <c r="D24" s="1">
        <v>0.82314601221192285</v>
      </c>
      <c r="E24" s="1">
        <v>0.28792070408304765</v>
      </c>
      <c r="F24" s="1">
        <v>4.1696771266543102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6.3210774606378211</v>
      </c>
      <c r="M24" s="1">
        <v>0</v>
      </c>
      <c r="N24" s="1">
        <v>1.2366614377132812</v>
      </c>
      <c r="O24" s="1">
        <v>38.085900835515986</v>
      </c>
      <c r="P24" s="1">
        <v>23.878865136131406</v>
      </c>
      <c r="Q24" s="1">
        <v>0.67436283660566532</v>
      </c>
    </row>
    <row r="25" spans="1:17" ht="15" customHeight="1" x14ac:dyDescent="0.15">
      <c r="A25" t="str">
        <f t="shared" si="0"/>
        <v>WT liver</v>
      </c>
      <c r="B25" s="1">
        <v>0.21817985421014716</v>
      </c>
      <c r="C25" s="1">
        <v>27.937333196080967</v>
      </c>
      <c r="D25" s="1">
        <v>0.85588072138634697</v>
      </c>
      <c r="E25" s="1">
        <v>0</v>
      </c>
      <c r="F25" s="1">
        <v>3.659550629858777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4.3903137071834557</v>
      </c>
      <c r="M25" s="1">
        <v>0</v>
      </c>
      <c r="N25" s="1">
        <v>0</v>
      </c>
      <c r="O25" s="1">
        <v>39.47698183946391</v>
      </c>
      <c r="P25" s="1">
        <v>23.117406122297183</v>
      </c>
      <c r="Q25" s="1">
        <v>0.34435392951920524</v>
      </c>
    </row>
    <row r="26" spans="1:17" ht="15" customHeight="1" x14ac:dyDescent="0.15">
      <c r="A26" t="str">
        <f t="shared" si="0"/>
        <v>WT liver</v>
      </c>
      <c r="B26" s="1">
        <v>0.5665981525490299</v>
      </c>
      <c r="C26" s="1">
        <v>29.597878146940388</v>
      </c>
      <c r="D26" s="1">
        <v>0.66049697799782892</v>
      </c>
      <c r="E26" s="1">
        <v>0.18056496432074035</v>
      </c>
      <c r="F26" s="1">
        <v>5.5365896836334612</v>
      </c>
      <c r="G26" s="1">
        <v>0</v>
      </c>
      <c r="H26" s="1">
        <v>0</v>
      </c>
      <c r="I26" s="1">
        <v>0</v>
      </c>
      <c r="J26" s="1">
        <v>0</v>
      </c>
      <c r="K26" s="1">
        <v>1.1173772889686886</v>
      </c>
      <c r="L26" s="1">
        <v>3.9883954060826006</v>
      </c>
      <c r="M26" s="1">
        <v>0</v>
      </c>
      <c r="N26" s="1">
        <v>0</v>
      </c>
      <c r="O26" s="1">
        <v>36.618784834575152</v>
      </c>
      <c r="P26" s="1">
        <v>21.065761218658231</v>
      </c>
      <c r="Q26" s="1">
        <v>0.66755332627389352</v>
      </c>
    </row>
    <row r="27" spans="1:17" ht="15" customHeight="1" x14ac:dyDescent="0.15">
      <c r="A27" t="str">
        <f t="shared" si="0"/>
        <v>WT liver</v>
      </c>
      <c r="B27" s="1">
        <v>0.71766609975596374</v>
      </c>
      <c r="C27" s="1">
        <v>24.208018147150906</v>
      </c>
      <c r="D27" s="1">
        <v>0.66441863141641277</v>
      </c>
      <c r="E27" s="1">
        <v>0.32627651964021986</v>
      </c>
      <c r="F27" s="1">
        <v>4.4125404691480528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4.9949034986753906</v>
      </c>
      <c r="M27" s="1">
        <v>0</v>
      </c>
      <c r="N27" s="1">
        <v>0</v>
      </c>
      <c r="O27" s="1">
        <v>39.054142763039906</v>
      </c>
      <c r="P27" s="1">
        <v>24.799714210076719</v>
      </c>
      <c r="Q27" s="1">
        <v>0.82231966109642862</v>
      </c>
    </row>
    <row r="28" spans="1:17" ht="15" customHeight="1" x14ac:dyDescent="0.15">
      <c r="A28" t="str">
        <f t="shared" si="0"/>
        <v>WT liver</v>
      </c>
      <c r="B28" s="1">
        <v>0.48629693108369243</v>
      </c>
      <c r="C28" s="1">
        <v>25.443899889086822</v>
      </c>
      <c r="D28" s="1">
        <v>0.55205890627432674</v>
      </c>
      <c r="E28" s="1">
        <v>0.36860341220384824</v>
      </c>
      <c r="F28" s="1">
        <v>5.4414408438107671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3.298226014834222</v>
      </c>
      <c r="M28" s="1">
        <v>0.14926698631960203</v>
      </c>
      <c r="N28" s="1">
        <v>0</v>
      </c>
      <c r="O28" s="1">
        <v>40.396091323970793</v>
      </c>
      <c r="P28" s="1">
        <v>22.974838230934548</v>
      </c>
      <c r="Q28" s="1">
        <v>0.88927746148138154</v>
      </c>
    </row>
    <row r="29" spans="1:17" ht="15" customHeight="1" x14ac:dyDescent="0.15">
      <c r="A29" t="str">
        <f t="shared" si="0"/>
        <v>WT liver</v>
      </c>
      <c r="B29" s="1">
        <v>0.49091696103244015</v>
      </c>
      <c r="C29" s="1">
        <v>26.078768727489724</v>
      </c>
      <c r="D29" s="1">
        <v>1.43332550192717</v>
      </c>
      <c r="E29" s="1">
        <v>0.34604999867071518</v>
      </c>
      <c r="F29" s="1">
        <v>5.9139068996573787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6.1497839891052637</v>
      </c>
      <c r="M29" s="1">
        <v>0</v>
      </c>
      <c r="N29" s="1">
        <v>0</v>
      </c>
      <c r="O29" s="1">
        <v>36.138720278535537</v>
      </c>
      <c r="P29" s="1">
        <v>22.430171521771783</v>
      </c>
      <c r="Q29" s="1">
        <v>1.018356121810013</v>
      </c>
    </row>
    <row r="30" spans="1:17" ht="15" customHeight="1" x14ac:dyDescent="0.15">
      <c r="A30" t="str">
        <f t="shared" si="0"/>
        <v>COX14 liver</v>
      </c>
      <c r="B30" s="1">
        <v>0.71401552888306796</v>
      </c>
      <c r="C30" s="1">
        <v>26.186623336991577</v>
      </c>
      <c r="D30" s="1">
        <v>1.4587284450100211</v>
      </c>
      <c r="E30" s="1">
        <v>0.22720988664296643</v>
      </c>
      <c r="F30" s="1">
        <v>3.4700217864033052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7.8409206201203583</v>
      </c>
      <c r="M30" s="1">
        <v>2.1260850866709386E-2</v>
      </c>
      <c r="N30" s="1">
        <v>0</v>
      </c>
      <c r="O30" s="1">
        <v>37.907317273606672</v>
      </c>
      <c r="P30" s="1">
        <v>21.256491823180191</v>
      </c>
      <c r="Q30" s="1">
        <v>0.91741044829512453</v>
      </c>
    </row>
    <row r="31" spans="1:17" ht="15" customHeight="1" x14ac:dyDescent="0.15">
      <c r="A31" t="str">
        <f t="shared" si="0"/>
        <v>COX14 liver</v>
      </c>
      <c r="B31" s="1">
        <v>0.35721744455642407</v>
      </c>
      <c r="C31" s="1">
        <v>26.572140098595892</v>
      </c>
      <c r="D31" s="1">
        <v>1.4360614267790823</v>
      </c>
      <c r="E31" s="1">
        <v>0.24919783175715357</v>
      </c>
      <c r="F31" s="1">
        <v>4.1382586762041988</v>
      </c>
      <c r="G31" s="1">
        <v>0.54724718073174505</v>
      </c>
      <c r="H31" s="1">
        <v>0</v>
      </c>
      <c r="I31" s="1">
        <v>0</v>
      </c>
      <c r="J31" s="1">
        <v>0</v>
      </c>
      <c r="K31" s="1">
        <v>0</v>
      </c>
      <c r="L31" s="1">
        <v>10.448081669565536</v>
      </c>
      <c r="M31" s="1">
        <v>0</v>
      </c>
      <c r="N31" s="1">
        <v>0</v>
      </c>
      <c r="O31" s="1">
        <v>34.659265017984353</v>
      </c>
      <c r="P31" s="1">
        <v>20.786748684078017</v>
      </c>
      <c r="Q31" s="1">
        <v>0.80578196974759664</v>
      </c>
    </row>
    <row r="32" spans="1:17" ht="15" customHeight="1" x14ac:dyDescent="0.15">
      <c r="A32" t="str">
        <f t="shared" si="0"/>
        <v>COX14 liver</v>
      </c>
      <c r="B32" s="1">
        <v>0.43276970849814611</v>
      </c>
      <c r="C32" s="1">
        <v>25.498485103897558</v>
      </c>
      <c r="D32" s="1">
        <v>0.84916587270058608</v>
      </c>
      <c r="E32" s="1">
        <v>7.4761278271786432E-3</v>
      </c>
      <c r="F32" s="1">
        <v>4.2587794360763862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6.9127144705103198</v>
      </c>
      <c r="M32" s="1">
        <v>0</v>
      </c>
      <c r="N32" s="1">
        <v>0</v>
      </c>
      <c r="O32" s="1">
        <v>39.37542045648614</v>
      </c>
      <c r="P32" s="1">
        <v>22.015594447421812</v>
      </c>
      <c r="Q32" s="1">
        <v>0.64959437658187269</v>
      </c>
    </row>
    <row r="33" spans="1:17" ht="15" customHeight="1" x14ac:dyDescent="0.15">
      <c r="A33" t="str">
        <f t="shared" si="0"/>
        <v>COX14 liver</v>
      </c>
      <c r="B33" s="1">
        <v>0.35647239448676804</v>
      </c>
      <c r="C33" s="1">
        <v>28.483185150244555</v>
      </c>
      <c r="D33" s="1">
        <v>2.1341602454035851</v>
      </c>
      <c r="E33" s="1">
        <v>7.7542830774422311E-2</v>
      </c>
      <c r="F33" s="1">
        <v>6.3261243378976761</v>
      </c>
      <c r="G33" s="1">
        <v>0.59121539983550475</v>
      </c>
      <c r="H33" s="1">
        <v>0</v>
      </c>
      <c r="I33" s="1">
        <v>0</v>
      </c>
      <c r="J33" s="1">
        <v>0</v>
      </c>
      <c r="K33" s="1">
        <v>0</v>
      </c>
      <c r="L33" s="1">
        <v>4.2757700749510423</v>
      </c>
      <c r="M33" s="1">
        <v>0</v>
      </c>
      <c r="N33" s="1">
        <v>0</v>
      </c>
      <c r="O33" s="1">
        <v>36.423531433158701</v>
      </c>
      <c r="P33" s="1">
        <v>20.926178837739915</v>
      </c>
      <c r="Q33" s="1">
        <v>0.40581929550784795</v>
      </c>
    </row>
    <row r="34" spans="1:17" ht="15" customHeight="1" x14ac:dyDescent="0.15">
      <c r="A34" t="str">
        <f t="shared" si="0"/>
        <v>COX14 liver</v>
      </c>
      <c r="B34" s="1">
        <v>0.68277658533510854</v>
      </c>
      <c r="C34" s="1">
        <v>27.670359574646266</v>
      </c>
      <c r="D34" s="1">
        <v>1.6734066701421226</v>
      </c>
      <c r="E34" s="1">
        <v>0.17974310218647666</v>
      </c>
      <c r="F34" s="1">
        <v>4.4320752436469313</v>
      </c>
      <c r="G34" s="1">
        <v>0.37104742194283924</v>
      </c>
      <c r="H34" s="1">
        <v>0</v>
      </c>
      <c r="I34" s="1">
        <v>0</v>
      </c>
      <c r="J34" s="1">
        <v>0</v>
      </c>
      <c r="K34" s="1">
        <v>0</v>
      </c>
      <c r="L34" s="1">
        <v>6.0967402544494522</v>
      </c>
      <c r="M34" s="1">
        <v>0</v>
      </c>
      <c r="N34" s="1">
        <v>0</v>
      </c>
      <c r="O34" s="1">
        <v>38.077454449758918</v>
      </c>
      <c r="P34" s="1">
        <v>20.107832718714359</v>
      </c>
      <c r="Q34" s="1">
        <v>0.70856397917754854</v>
      </c>
    </row>
    <row r="35" spans="1:17" ht="15" customHeight="1" x14ac:dyDescent="0.15">
      <c r="A35" t="str">
        <f t="shared" si="0"/>
        <v>COX14 liver</v>
      </c>
      <c r="B35" s="1">
        <v>0.33123715596242875</v>
      </c>
      <c r="C35" s="1">
        <v>26.742813154110603</v>
      </c>
      <c r="D35" s="1">
        <v>1.5239702982648091</v>
      </c>
      <c r="E35" s="1">
        <v>0.13314607371792098</v>
      </c>
      <c r="F35" s="1">
        <v>4.2284188035040113</v>
      </c>
      <c r="G35" s="1">
        <v>0.13318865917853612</v>
      </c>
      <c r="H35" s="1">
        <v>0</v>
      </c>
      <c r="I35" s="1">
        <v>0</v>
      </c>
      <c r="J35" s="1">
        <v>0</v>
      </c>
      <c r="K35" s="1">
        <v>0</v>
      </c>
      <c r="L35" s="1">
        <v>4.366332329410092</v>
      </c>
      <c r="M35" s="1">
        <v>0</v>
      </c>
      <c r="N35" s="1">
        <v>0</v>
      </c>
      <c r="O35" s="1">
        <v>40.352178312152859</v>
      </c>
      <c r="P35" s="1">
        <v>22.188715213698735</v>
      </c>
      <c r="Q35" s="1">
        <v>0</v>
      </c>
    </row>
    <row r="36" spans="1:17" ht="15" customHeight="1" x14ac:dyDescent="0.15">
      <c r="A36" t="str">
        <f t="shared" si="0"/>
        <v>COX14 liver</v>
      </c>
      <c r="B36" s="1">
        <v>0.42744214838790001</v>
      </c>
      <c r="C36" s="1">
        <v>26.829579061200224</v>
      </c>
      <c r="D36" s="1">
        <v>1.3825628161628112</v>
      </c>
      <c r="E36" s="1">
        <v>0.29850746116627003</v>
      </c>
      <c r="F36" s="1">
        <v>5.1083175294947063</v>
      </c>
      <c r="G36" s="1">
        <v>0.74650688917441255</v>
      </c>
      <c r="H36" s="1">
        <v>0</v>
      </c>
      <c r="I36" s="1">
        <v>0</v>
      </c>
      <c r="J36" s="1">
        <v>0</v>
      </c>
      <c r="K36" s="1">
        <v>0.87292800043896679</v>
      </c>
      <c r="L36" s="1">
        <v>2.3626827545732318</v>
      </c>
      <c r="M36" s="1">
        <v>0</v>
      </c>
      <c r="N36" s="1">
        <v>0</v>
      </c>
      <c r="O36" s="1">
        <v>38.541670363998492</v>
      </c>
      <c r="P36" s="1">
        <v>21.871389094719401</v>
      </c>
      <c r="Q36" s="1">
        <v>1.5584138806835808</v>
      </c>
    </row>
    <row r="37" spans="1:17" ht="15" customHeight="1" x14ac:dyDescent="0.15">
      <c r="A37" t="str">
        <f t="shared" si="0"/>
        <v>COX14 liver</v>
      </c>
      <c r="B37" s="1">
        <v>0.57815511567778122</v>
      </c>
      <c r="C37" s="1">
        <v>24.087480882235532</v>
      </c>
      <c r="D37" s="1">
        <v>0.8872558975176652</v>
      </c>
      <c r="E37" s="1">
        <v>0.14013682027824989</v>
      </c>
      <c r="F37" s="1">
        <v>3.2606934401663379</v>
      </c>
      <c r="G37" s="1">
        <v>0</v>
      </c>
      <c r="H37" s="1">
        <v>0</v>
      </c>
      <c r="I37" s="1">
        <v>0</v>
      </c>
      <c r="J37" s="1">
        <v>0</v>
      </c>
      <c r="K37" s="1">
        <v>3.3053732411879544</v>
      </c>
      <c r="L37" s="1">
        <v>10.440489732734179</v>
      </c>
      <c r="M37" s="1">
        <v>0</v>
      </c>
      <c r="N37" s="1">
        <v>0</v>
      </c>
      <c r="O37" s="1">
        <v>36.843861190461922</v>
      </c>
      <c r="P37" s="1">
        <v>19.630599245060324</v>
      </c>
      <c r="Q37" s="1">
        <v>0.82595443468005392</v>
      </c>
    </row>
    <row r="38" spans="1:17" ht="15" customHeight="1" x14ac:dyDescent="0.15">
      <c r="A38"/>
    </row>
    <row r="39" spans="1:17" ht="15" customHeight="1" x14ac:dyDescent="0.15">
      <c r="A39"/>
    </row>
    <row r="40" spans="1:17" ht="15" customHeight="1" x14ac:dyDescent="0.15">
      <c r="A40" s="1" t="s">
        <v>293</v>
      </c>
    </row>
    <row r="41" spans="1:17" ht="15" customHeight="1" x14ac:dyDescent="0.15">
      <c r="A41" s="1" t="s">
        <v>24</v>
      </c>
      <c r="B41" s="1" t="s">
        <v>219</v>
      </c>
      <c r="C41" s="1" t="s">
        <v>55</v>
      </c>
      <c r="D41" s="1" t="s">
        <v>220</v>
      </c>
      <c r="E41" s="1" t="s">
        <v>221</v>
      </c>
      <c r="F41" s="1" t="s">
        <v>56</v>
      </c>
      <c r="G41" s="1" t="s">
        <v>222</v>
      </c>
      <c r="H41" s="1" t="s">
        <v>223</v>
      </c>
      <c r="I41" s="1" t="s">
        <v>57</v>
      </c>
      <c r="J41" s="1" t="s">
        <v>224</v>
      </c>
      <c r="K41" s="1" t="s">
        <v>58</v>
      </c>
      <c r="L41" s="1" t="s">
        <v>59</v>
      </c>
      <c r="M41" s="1" t="s">
        <v>225</v>
      </c>
      <c r="N41" s="1" t="s">
        <v>110</v>
      </c>
      <c r="O41" s="1" t="s">
        <v>61</v>
      </c>
      <c r="P41" s="1" t="s">
        <v>62</v>
      </c>
      <c r="Q41" s="1" t="s">
        <v>226</v>
      </c>
    </row>
    <row r="42" spans="1:17" ht="15" customHeight="1" x14ac:dyDescent="0.15">
      <c r="A42" s="1" t="str">
        <f>A22</f>
        <v>WT liver</v>
      </c>
      <c r="B42" s="1">
        <f>AVERAGE(B22:B29)</f>
        <v>0.44892758334291377</v>
      </c>
      <c r="C42" s="1">
        <f t="shared" ref="C42:Q42" si="1">AVERAGE(C22:C29)</f>
        <v>26.72486456626098</v>
      </c>
      <c r="D42" s="1">
        <f t="shared" si="1"/>
        <v>0.82477630222657305</v>
      </c>
      <c r="E42" s="1">
        <f t="shared" si="1"/>
        <v>0.23252306864473787</v>
      </c>
      <c r="F42" s="1">
        <f t="shared" si="1"/>
        <v>5.1080654894990518</v>
      </c>
      <c r="G42" s="1">
        <f t="shared" si="1"/>
        <v>0</v>
      </c>
      <c r="H42" s="1">
        <f t="shared" si="1"/>
        <v>0</v>
      </c>
      <c r="I42" s="1">
        <f t="shared" si="1"/>
        <v>0</v>
      </c>
      <c r="J42" s="1">
        <f t="shared" si="1"/>
        <v>0</v>
      </c>
      <c r="K42" s="1">
        <f t="shared" si="1"/>
        <v>0.14866308840712505</v>
      </c>
      <c r="L42" s="1">
        <f t="shared" si="1"/>
        <v>5.060976889988912</v>
      </c>
      <c r="M42" s="1">
        <f t="shared" si="1"/>
        <v>1.8658373289950254E-2</v>
      </c>
      <c r="N42" s="1">
        <f t="shared" si="1"/>
        <v>0.15458267971416015</v>
      </c>
      <c r="O42" s="1">
        <f t="shared" si="1"/>
        <v>37.387888882268683</v>
      </c>
      <c r="P42" s="1">
        <f t="shared" si="1"/>
        <v>23.166420540078519</v>
      </c>
      <c r="Q42" s="1">
        <f t="shared" si="1"/>
        <v>0.7236525362783981</v>
      </c>
    </row>
    <row r="43" spans="1:17" ht="15" customHeight="1" x14ac:dyDescent="0.15">
      <c r="A43" s="1" t="str">
        <f t="shared" ref="A43" si="2">A34</f>
        <v>COX14 liver</v>
      </c>
      <c r="B43" s="1">
        <f>AVERAGE(B30:B37)</f>
        <v>0.48501076022345313</v>
      </c>
      <c r="C43" s="1">
        <f t="shared" ref="C43:Q43" si="3">AVERAGE(C30:C37)</f>
        <v>26.508833295240276</v>
      </c>
      <c r="D43" s="1">
        <f t="shared" si="3"/>
        <v>1.4181639589975852</v>
      </c>
      <c r="E43" s="1">
        <f t="shared" si="3"/>
        <v>0.16412001679382979</v>
      </c>
      <c r="F43" s="1">
        <f t="shared" si="3"/>
        <v>4.4028361566741934</v>
      </c>
      <c r="G43" s="1">
        <f t="shared" si="3"/>
        <v>0.29865069385787973</v>
      </c>
      <c r="H43" s="1">
        <f t="shared" si="3"/>
        <v>0</v>
      </c>
      <c r="I43" s="1">
        <f t="shared" si="3"/>
        <v>0</v>
      </c>
      <c r="J43" s="1">
        <f t="shared" si="3"/>
        <v>0</v>
      </c>
      <c r="K43" s="1">
        <f t="shared" si="3"/>
        <v>0.52228765520336518</v>
      </c>
      <c r="L43" s="1">
        <f t="shared" si="3"/>
        <v>6.5929664882892762</v>
      </c>
      <c r="M43" s="1">
        <f t="shared" si="3"/>
        <v>2.6576063583386733E-3</v>
      </c>
      <c r="N43" s="1">
        <f t="shared" si="3"/>
        <v>0</v>
      </c>
      <c r="O43" s="1">
        <f t="shared" si="3"/>
        <v>37.772587312201011</v>
      </c>
      <c r="P43" s="1">
        <f t="shared" si="3"/>
        <v>21.097943758076593</v>
      </c>
      <c r="Q43" s="1">
        <f t="shared" si="3"/>
        <v>0.73394229808420319</v>
      </c>
    </row>
    <row r="46" spans="1:17" ht="15" customHeight="1" x14ac:dyDescent="0.15">
      <c r="A46" s="1" t="s">
        <v>294</v>
      </c>
    </row>
    <row r="47" spans="1:17" ht="15" customHeight="1" x14ac:dyDescent="0.15">
      <c r="A47" s="1" t="s">
        <v>24</v>
      </c>
      <c r="B47" s="1" t="s">
        <v>219</v>
      </c>
      <c r="C47" s="1" t="s">
        <v>55</v>
      </c>
      <c r="D47" s="1" t="s">
        <v>220</v>
      </c>
      <c r="E47" s="1" t="s">
        <v>221</v>
      </c>
      <c r="F47" s="1" t="s">
        <v>56</v>
      </c>
      <c r="G47" s="1" t="s">
        <v>222</v>
      </c>
      <c r="H47" s="1" t="s">
        <v>223</v>
      </c>
      <c r="I47" s="1" t="s">
        <v>57</v>
      </c>
      <c r="J47" s="1" t="s">
        <v>224</v>
      </c>
      <c r="K47" s="1" t="s">
        <v>58</v>
      </c>
      <c r="L47" s="1" t="s">
        <v>59</v>
      </c>
      <c r="M47" s="1" t="s">
        <v>225</v>
      </c>
      <c r="N47" s="1" t="s">
        <v>110</v>
      </c>
      <c r="O47" s="1" t="s">
        <v>61</v>
      </c>
      <c r="P47" s="1" t="s">
        <v>62</v>
      </c>
      <c r="Q47" s="1" t="s">
        <v>226</v>
      </c>
    </row>
    <row r="48" spans="1:17" ht="15" customHeight="1" x14ac:dyDescent="0.15">
      <c r="A48" s="1" t="str">
        <f>A42</f>
        <v>WT liver</v>
      </c>
      <c r="B48" s="1">
        <f>STDEV(B22:B29)</f>
        <v>0.1628850088807097</v>
      </c>
      <c r="C48" s="1">
        <f t="shared" ref="C48:Q48" si="4">STDEV(C22:C29)</f>
        <v>2.0483003236310937</v>
      </c>
      <c r="D48" s="1">
        <f t="shared" si="4"/>
        <v>0.27210100986146996</v>
      </c>
      <c r="E48" s="1">
        <f t="shared" si="4"/>
        <v>0.13001172991805843</v>
      </c>
      <c r="F48" s="1">
        <f t="shared" si="4"/>
        <v>0.92988764287014258</v>
      </c>
      <c r="G48" s="1">
        <f t="shared" si="4"/>
        <v>0</v>
      </c>
      <c r="H48" s="1">
        <f t="shared" si="4"/>
        <v>0</v>
      </c>
      <c r="I48" s="1">
        <f t="shared" si="4"/>
        <v>0</v>
      </c>
      <c r="J48" s="1">
        <f t="shared" si="4"/>
        <v>0</v>
      </c>
      <c r="K48" s="1">
        <f t="shared" si="4"/>
        <v>0.39222804018775326</v>
      </c>
      <c r="L48" s="1">
        <f t="shared" si="4"/>
        <v>2.9094085173708946</v>
      </c>
      <c r="M48" s="1">
        <f t="shared" si="4"/>
        <v>5.2773849116935105E-2</v>
      </c>
      <c r="N48" s="1">
        <f t="shared" si="4"/>
        <v>0.43722584431948319</v>
      </c>
      <c r="O48" s="1">
        <f t="shared" si="4"/>
        <v>3.0891763795505272</v>
      </c>
      <c r="P48" s="1">
        <f t="shared" si="4"/>
        <v>1.6233368957061287</v>
      </c>
      <c r="Q48" s="1">
        <f t="shared" si="4"/>
        <v>0.20252430004359689</v>
      </c>
    </row>
    <row r="49" spans="1:17" ht="15" customHeight="1" x14ac:dyDescent="0.15">
      <c r="A49" s="1" t="str">
        <f t="shared" ref="A49" si="5">A43</f>
        <v>COX14 liver</v>
      </c>
      <c r="B49" s="1">
        <f>STDEV(B30:B37)</f>
        <v>0.15249038073682611</v>
      </c>
      <c r="C49" s="1">
        <f t="shared" ref="C49:Q49" si="6">STDEV(C30:C37)</f>
        <v>1.3307576225651583</v>
      </c>
      <c r="D49" s="1">
        <f t="shared" si="6"/>
        <v>0.41366824792205659</v>
      </c>
      <c r="E49" s="1">
        <f t="shared" si="6"/>
        <v>9.4936165194654032E-2</v>
      </c>
      <c r="F49" s="1">
        <f t="shared" si="6"/>
        <v>0.96313505572031577</v>
      </c>
      <c r="G49" s="1">
        <f t="shared" si="6"/>
        <v>0.30429430634930132</v>
      </c>
      <c r="H49" s="1">
        <f t="shared" si="6"/>
        <v>0</v>
      </c>
      <c r="I49" s="1">
        <f t="shared" si="6"/>
        <v>0</v>
      </c>
      <c r="J49" s="1">
        <f t="shared" si="6"/>
        <v>0</v>
      </c>
      <c r="K49" s="1">
        <f t="shared" si="6"/>
        <v>1.1652847842780201</v>
      </c>
      <c r="L49" s="1">
        <f t="shared" si="6"/>
        <v>2.9226655227012941</v>
      </c>
      <c r="M49" s="1">
        <f t="shared" si="6"/>
        <v>7.5168459108230466E-3</v>
      </c>
      <c r="N49" s="1">
        <f t="shared" si="6"/>
        <v>0</v>
      </c>
      <c r="O49" s="1">
        <f t="shared" si="6"/>
        <v>1.7849052944753279</v>
      </c>
      <c r="P49" s="1">
        <f t="shared" si="6"/>
        <v>0.91923770327558152</v>
      </c>
      <c r="Q49" s="1">
        <f t="shared" si="6"/>
        <v>0.44419039627981133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S49"/>
  <sheetViews>
    <sheetView workbookViewId="0">
      <selection activeCell="L8" sqref="L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10" ht="15" customHeight="1" x14ac:dyDescent="0.15">
      <c r="A1" t="s">
        <v>472</v>
      </c>
    </row>
    <row r="2" spans="1:10" s="2" customFormat="1" ht="50.25" customHeight="1" x14ac:dyDescent="0.15">
      <c r="B2" s="2" t="s">
        <v>280</v>
      </c>
      <c r="C2" s="2" t="s">
        <v>25</v>
      </c>
      <c r="D2" s="2" t="s">
        <v>170</v>
      </c>
      <c r="E2" s="2" t="s">
        <v>171</v>
      </c>
      <c r="F2" s="2" t="s">
        <v>172</v>
      </c>
      <c r="G2" s="2" t="s">
        <v>173</v>
      </c>
      <c r="H2" s="2" t="s">
        <v>128</v>
      </c>
      <c r="I2" s="2" t="s">
        <v>174</v>
      </c>
      <c r="J2" s="2" t="s">
        <v>175</v>
      </c>
    </row>
    <row r="3" spans="1:10" ht="15" customHeight="1" x14ac:dyDescent="0.2">
      <c r="A3" s="24" t="s">
        <v>456</v>
      </c>
      <c r="B3" s="1" t="s">
        <v>302</v>
      </c>
      <c r="C3" s="1">
        <v>14</v>
      </c>
      <c r="D3" s="1">
        <v>25</v>
      </c>
      <c r="E3" s="1">
        <v>433.59021038387999</v>
      </c>
      <c r="F3" s="1">
        <v>474.01575564580992</v>
      </c>
      <c r="G3" s="1">
        <v>33.858268260414995</v>
      </c>
      <c r="I3" s="1">
        <f>SUM(B22:C22,G22:H22,O22:T22,AB22:AH22,AO22:AS22)/100*G3</f>
        <v>32.91632803579688</v>
      </c>
      <c r="J3" s="1">
        <f>SUM(D22:F22,I22:N22,U22:AA22,AI22:AN22)/100*G3</f>
        <v>0.94194022461811022</v>
      </c>
    </row>
    <row r="4" spans="1:10" ht="15" customHeight="1" x14ac:dyDescent="0.2">
      <c r="A4" s="24" t="s">
        <v>456</v>
      </c>
      <c r="B4" s="1" t="s">
        <v>303</v>
      </c>
      <c r="C4" s="1">
        <v>13</v>
      </c>
      <c r="D4" s="1">
        <v>25</v>
      </c>
      <c r="E4" s="1">
        <v>400.12358304705555</v>
      </c>
      <c r="F4" s="1">
        <v>436.75583021229488</v>
      </c>
      <c r="G4" s="1">
        <v>33.596602324022683</v>
      </c>
      <c r="I4" s="1">
        <f t="shared" ref="I4:I18" si="0">SUM(B23:C23,G23:H23,O23:T23,AB23:AH23,AO23:AS23)/100*G4</f>
        <v>32.602412132470533</v>
      </c>
      <c r="J4" s="1">
        <f t="shared" ref="J4:J18" si="1">SUM(D23:F23,I23:N23,U23:AA23,AI23:AN23)/100*G4</f>
        <v>0.99419019155214361</v>
      </c>
    </row>
    <row r="5" spans="1:10" ht="15" customHeight="1" x14ac:dyDescent="0.2">
      <c r="A5" s="24" t="s">
        <v>456</v>
      </c>
      <c r="B5" s="1" t="s">
        <v>442</v>
      </c>
      <c r="C5" s="1">
        <v>13</v>
      </c>
      <c r="D5" s="1">
        <v>25</v>
      </c>
      <c r="E5" s="1">
        <v>440.87485782645979</v>
      </c>
      <c r="F5" s="1">
        <v>482.17089814393313</v>
      </c>
      <c r="G5" s="1">
        <v>37.090069087994856</v>
      </c>
      <c r="I5" s="1">
        <f t="shared" si="0"/>
        <v>36.005579229549213</v>
      </c>
      <c r="J5" s="1">
        <f t="shared" si="1"/>
        <v>1.0844898584456453</v>
      </c>
    </row>
    <row r="6" spans="1:10" ht="15" customHeight="1" x14ac:dyDescent="0.2">
      <c r="A6" s="24" t="s">
        <v>456</v>
      </c>
      <c r="B6" s="1" t="s">
        <v>443</v>
      </c>
      <c r="C6" s="1">
        <v>13</v>
      </c>
      <c r="D6" s="1">
        <v>25</v>
      </c>
      <c r="E6" s="1">
        <v>326.24725499962756</v>
      </c>
      <c r="F6" s="1">
        <v>354.77800634939319</v>
      </c>
      <c r="G6" s="1">
        <v>27.290615873030244</v>
      </c>
      <c r="I6" s="1">
        <f t="shared" si="0"/>
        <v>26.215763255370138</v>
      </c>
      <c r="J6" s="1">
        <f t="shared" si="1"/>
        <v>1.0748526176601034</v>
      </c>
    </row>
    <row r="7" spans="1:10" ht="15" customHeight="1" x14ac:dyDescent="0.2">
      <c r="A7" s="24" t="s">
        <v>456</v>
      </c>
      <c r="B7" s="1" t="s">
        <v>444</v>
      </c>
      <c r="C7" s="1">
        <v>26</v>
      </c>
      <c r="D7" s="1">
        <v>25</v>
      </c>
      <c r="E7" s="1">
        <v>386.05168374128681</v>
      </c>
      <c r="F7" s="1">
        <v>421.14354577914742</v>
      </c>
      <c r="G7" s="1">
        <v>16.197828683813363</v>
      </c>
      <c r="I7" s="1">
        <f t="shared" si="0"/>
        <v>15.63805431289029</v>
      </c>
      <c r="J7" s="1">
        <f t="shared" si="1"/>
        <v>0.55977437092307269</v>
      </c>
    </row>
    <row r="8" spans="1:10" ht="15" customHeight="1" x14ac:dyDescent="0.2">
      <c r="A8" s="24" t="s">
        <v>456</v>
      </c>
      <c r="B8" s="1" t="s">
        <v>445</v>
      </c>
      <c r="C8" s="1">
        <v>16</v>
      </c>
      <c r="D8" s="1">
        <v>25</v>
      </c>
      <c r="E8" s="1">
        <v>444.97775662714366</v>
      </c>
      <c r="F8" s="1">
        <v>486.60564460419215</v>
      </c>
      <c r="G8" s="1">
        <v>30.412852787762009</v>
      </c>
      <c r="I8" s="1">
        <f t="shared" si="0"/>
        <v>29.440345598589747</v>
      </c>
      <c r="J8" s="1">
        <f t="shared" si="1"/>
        <v>0.97250718917225742</v>
      </c>
    </row>
    <row r="9" spans="1:10" ht="15" customHeight="1" x14ac:dyDescent="0.2">
      <c r="A9" s="24" t="s">
        <v>456</v>
      </c>
      <c r="B9" s="1" t="s">
        <v>446</v>
      </c>
      <c r="C9" s="1">
        <v>18</v>
      </c>
      <c r="D9" s="1">
        <v>25</v>
      </c>
      <c r="E9" s="1">
        <v>387.8635103856825</v>
      </c>
      <c r="F9" s="1">
        <v>423.31712227357701</v>
      </c>
      <c r="G9" s="1">
        <v>23.517617904087611</v>
      </c>
      <c r="I9" s="1">
        <f t="shared" si="0"/>
        <v>22.833659960375652</v>
      </c>
      <c r="J9" s="1">
        <f t="shared" si="1"/>
        <v>0.68395794371196184</v>
      </c>
    </row>
    <row r="10" spans="1:10" ht="15" customHeight="1" x14ac:dyDescent="0.2">
      <c r="A10" s="24" t="s">
        <v>456</v>
      </c>
      <c r="B10" s="1" t="s">
        <v>447</v>
      </c>
      <c r="C10" s="1">
        <v>15</v>
      </c>
      <c r="D10" s="1">
        <v>25</v>
      </c>
      <c r="E10" s="1">
        <v>349.38741703685321</v>
      </c>
      <c r="F10" s="1">
        <v>380.46702207291855</v>
      </c>
      <c r="G10" s="1">
        <v>25.364468138194574</v>
      </c>
      <c r="I10" s="1">
        <f t="shared" si="0"/>
        <v>24.632706306865636</v>
      </c>
      <c r="J10" s="1">
        <f t="shared" si="1"/>
        <v>0.73176183132894534</v>
      </c>
    </row>
    <row r="11" spans="1:10" ht="15" customHeight="1" x14ac:dyDescent="0.2">
      <c r="A11" s="24" t="s">
        <v>457</v>
      </c>
      <c r="B11" s="1" t="s">
        <v>448</v>
      </c>
      <c r="C11" s="1">
        <v>13</v>
      </c>
      <c r="D11" s="1">
        <v>25</v>
      </c>
      <c r="E11" s="1">
        <v>393.46440364233428</v>
      </c>
      <c r="F11" s="1">
        <v>429.5047287005662</v>
      </c>
      <c r="G11" s="1">
        <v>33.038825284658927</v>
      </c>
      <c r="I11" s="1">
        <f t="shared" si="0"/>
        <v>32.00093657786266</v>
      </c>
      <c r="J11" s="1">
        <f t="shared" si="1"/>
        <v>1.0378887067962754</v>
      </c>
    </row>
    <row r="12" spans="1:10" ht="15" customHeight="1" x14ac:dyDescent="0.2">
      <c r="A12" s="24" t="s">
        <v>457</v>
      </c>
      <c r="B12" s="1" t="s">
        <v>449</v>
      </c>
      <c r="C12" s="1">
        <v>17</v>
      </c>
      <c r="D12" s="1">
        <v>25</v>
      </c>
      <c r="E12" s="1">
        <v>411.73572311002403</v>
      </c>
      <c r="F12" s="1">
        <v>449.65267504383735</v>
      </c>
      <c r="G12" s="1">
        <v>26.450157355519842</v>
      </c>
      <c r="I12" s="1">
        <f t="shared" si="0"/>
        <v>25.552020859677789</v>
      </c>
      <c r="J12" s="1">
        <f t="shared" si="1"/>
        <v>0.89813649584206023</v>
      </c>
    </row>
    <row r="13" spans="1:10" ht="15" customHeight="1" x14ac:dyDescent="0.2">
      <c r="A13" s="24" t="s">
        <v>457</v>
      </c>
      <c r="B13" s="1" t="s">
        <v>450</v>
      </c>
      <c r="C13" s="1">
        <v>11</v>
      </c>
      <c r="D13" s="1">
        <v>25</v>
      </c>
      <c r="E13" s="1">
        <v>348.25170641330692</v>
      </c>
      <c r="F13" s="1">
        <v>379.23334137503457</v>
      </c>
      <c r="G13" s="1">
        <v>34.475758306821319</v>
      </c>
      <c r="I13" s="1">
        <f t="shared" si="0"/>
        <v>33.431629434017125</v>
      </c>
      <c r="J13" s="1">
        <f t="shared" si="1"/>
        <v>1.044128872804186</v>
      </c>
    </row>
    <row r="14" spans="1:10" ht="15" customHeight="1" x14ac:dyDescent="0.2">
      <c r="A14" s="24" t="s">
        <v>457</v>
      </c>
      <c r="B14" s="1" t="s">
        <v>451</v>
      </c>
      <c r="C14" s="1">
        <v>12</v>
      </c>
      <c r="D14" s="1">
        <v>25</v>
      </c>
      <c r="E14" s="1">
        <v>307.87661556693268</v>
      </c>
      <c r="F14" s="1">
        <v>334.42822193123345</v>
      </c>
      <c r="G14" s="1">
        <v>27.869018494269444</v>
      </c>
      <c r="I14" s="1">
        <f t="shared" si="0"/>
        <v>27.070920659054913</v>
      </c>
      <c r="J14" s="1">
        <f t="shared" si="1"/>
        <v>0.79809783521452593</v>
      </c>
    </row>
    <row r="15" spans="1:10" ht="15" customHeight="1" x14ac:dyDescent="0.2">
      <c r="A15" s="24" t="s">
        <v>457</v>
      </c>
      <c r="B15" s="1" t="s">
        <v>452</v>
      </c>
      <c r="C15" s="1">
        <v>22</v>
      </c>
      <c r="D15" s="1">
        <v>25</v>
      </c>
      <c r="E15" s="1">
        <v>272.90434691488929</v>
      </c>
      <c r="F15" s="1">
        <v>295.69464917335256</v>
      </c>
      <c r="G15" s="1">
        <v>13.440665871516028</v>
      </c>
      <c r="I15" s="1">
        <f t="shared" si="0"/>
        <v>12.937470600087146</v>
      </c>
      <c r="J15" s="1">
        <f t="shared" si="1"/>
        <v>0.50319527142888076</v>
      </c>
    </row>
    <row r="16" spans="1:10" ht="15" customHeight="1" x14ac:dyDescent="0.2">
      <c r="A16" s="24" t="s">
        <v>457</v>
      </c>
      <c r="B16" s="1" t="s">
        <v>453</v>
      </c>
      <c r="C16" s="1">
        <v>15</v>
      </c>
      <c r="D16" s="1">
        <v>25</v>
      </c>
      <c r="E16" s="1">
        <v>308.25948077476528</v>
      </c>
      <c r="F16" s="1">
        <v>334.87117870916774</v>
      </c>
      <c r="G16" s="1">
        <v>22.324745247277846</v>
      </c>
      <c r="I16" s="1">
        <f t="shared" si="0"/>
        <v>21.602037775911473</v>
      </c>
      <c r="J16" s="1">
        <f t="shared" si="1"/>
        <v>0.72270747136637159</v>
      </c>
    </row>
    <row r="17" spans="1:45" ht="15" customHeight="1" x14ac:dyDescent="0.2">
      <c r="A17" s="24" t="s">
        <v>457</v>
      </c>
      <c r="B17" s="1" t="s">
        <v>454</v>
      </c>
      <c r="C17" s="1">
        <v>16</v>
      </c>
      <c r="D17" s="1">
        <v>25</v>
      </c>
      <c r="E17" s="1">
        <v>400.36671323004055</v>
      </c>
      <c r="F17" s="1">
        <v>437.04829259441254</v>
      </c>
      <c r="G17" s="1">
        <v>27.315518287150784</v>
      </c>
      <c r="I17" s="1">
        <f t="shared" si="0"/>
        <v>26.421854712781993</v>
      </c>
      <c r="J17" s="1">
        <f t="shared" si="1"/>
        <v>0.89366357436878885</v>
      </c>
    </row>
    <row r="18" spans="1:45" ht="15" customHeight="1" x14ac:dyDescent="0.2">
      <c r="A18" s="24" t="s">
        <v>457</v>
      </c>
      <c r="B18" s="1" t="s">
        <v>455</v>
      </c>
      <c r="C18" s="1">
        <v>13</v>
      </c>
      <c r="D18" s="1">
        <v>25</v>
      </c>
      <c r="E18" s="1">
        <v>398.22740902307174</v>
      </c>
      <c r="F18" s="1">
        <v>434.65107704567276</v>
      </c>
      <c r="G18" s="1">
        <v>33.434698234282529</v>
      </c>
      <c r="I18" s="1">
        <f t="shared" si="0"/>
        <v>32.257432003111454</v>
      </c>
      <c r="J18" s="1">
        <f t="shared" si="1"/>
        <v>1.1772662311710618</v>
      </c>
    </row>
    <row r="20" spans="1:45" ht="15" customHeight="1" x14ac:dyDescent="0.15">
      <c r="A20" s="1" t="s">
        <v>176</v>
      </c>
    </row>
    <row r="21" spans="1:45" ht="15" customHeight="1" x14ac:dyDescent="0.15">
      <c r="A21" s="1" t="s">
        <v>24</v>
      </c>
      <c r="B21" s="1" t="s">
        <v>70</v>
      </c>
      <c r="C21" s="1" t="s">
        <v>71</v>
      </c>
      <c r="D21" s="1" t="s">
        <v>152</v>
      </c>
      <c r="E21" s="1" t="s">
        <v>132</v>
      </c>
      <c r="F21" s="1" t="s">
        <v>133</v>
      </c>
      <c r="G21" s="1" t="s">
        <v>73</v>
      </c>
      <c r="H21" s="1" t="s">
        <v>74</v>
      </c>
      <c r="I21" s="1" t="s">
        <v>154</v>
      </c>
      <c r="J21" s="1" t="s">
        <v>155</v>
      </c>
      <c r="K21" s="1" t="s">
        <v>156</v>
      </c>
      <c r="L21" s="1" t="s">
        <v>157</v>
      </c>
      <c r="M21" s="1" t="s">
        <v>135</v>
      </c>
      <c r="N21" s="1" t="s">
        <v>136</v>
      </c>
      <c r="O21" s="1" t="s">
        <v>76</v>
      </c>
      <c r="P21" s="1" t="s">
        <v>77</v>
      </c>
      <c r="Q21" s="1" t="s">
        <v>78</v>
      </c>
      <c r="R21" s="1" t="s">
        <v>79</v>
      </c>
      <c r="S21" s="1" t="s">
        <v>80</v>
      </c>
      <c r="T21" s="1" t="s">
        <v>81</v>
      </c>
      <c r="U21" s="1" t="s">
        <v>160</v>
      </c>
      <c r="V21" s="1" t="s">
        <v>161</v>
      </c>
      <c r="W21" s="1" t="s">
        <v>162</v>
      </c>
      <c r="X21" s="1" t="s">
        <v>163</v>
      </c>
      <c r="Y21" s="1" t="s">
        <v>164</v>
      </c>
      <c r="Z21" s="1" t="s">
        <v>165</v>
      </c>
      <c r="AA21" s="1" t="s">
        <v>177</v>
      </c>
      <c r="AB21" s="1" t="s">
        <v>82</v>
      </c>
      <c r="AC21" s="1" t="s">
        <v>83</v>
      </c>
      <c r="AD21" s="1" t="s">
        <v>84</v>
      </c>
      <c r="AE21" s="1" t="s">
        <v>85</v>
      </c>
      <c r="AF21" s="1" t="s">
        <v>86</v>
      </c>
      <c r="AG21" s="1" t="s">
        <v>87</v>
      </c>
      <c r="AH21" s="1" t="s">
        <v>167</v>
      </c>
      <c r="AI21" s="1" t="s">
        <v>178</v>
      </c>
      <c r="AJ21" s="1" t="s">
        <v>179</v>
      </c>
      <c r="AK21" s="1" t="s">
        <v>180</v>
      </c>
      <c r="AL21" s="1" t="s">
        <v>181</v>
      </c>
      <c r="AM21" s="1" t="s">
        <v>182</v>
      </c>
      <c r="AN21" s="1" t="s">
        <v>168</v>
      </c>
      <c r="AO21" s="1" t="s">
        <v>169</v>
      </c>
      <c r="AP21" s="1" t="s">
        <v>88</v>
      </c>
      <c r="AQ21" s="1" t="s">
        <v>89</v>
      </c>
      <c r="AR21" s="1" t="s">
        <v>90</v>
      </c>
      <c r="AS21" s="1" t="s">
        <v>91</v>
      </c>
    </row>
    <row r="22" spans="1:45" ht="15" customHeight="1" x14ac:dyDescent="0.15">
      <c r="A22" t="str">
        <f>A3</f>
        <v>WT liver</v>
      </c>
      <c r="B22" s="1">
        <v>6.0113123612243476E-2</v>
      </c>
      <c r="C22" s="1">
        <v>0.27347612686604772</v>
      </c>
      <c r="D22" s="1">
        <v>0</v>
      </c>
      <c r="E22" s="1">
        <v>3.7723723865698285E-2</v>
      </c>
      <c r="F22" s="1">
        <v>2.9851557894593504E-2</v>
      </c>
      <c r="G22" s="1">
        <v>4.9100238006293067</v>
      </c>
      <c r="H22" s="1">
        <v>1.1543780325175488</v>
      </c>
      <c r="I22" s="1">
        <v>0</v>
      </c>
      <c r="J22" s="1">
        <v>8.138215196982411E-2</v>
      </c>
      <c r="K22" s="1">
        <v>2.8230578873418694E-2</v>
      </c>
      <c r="L22" s="1">
        <v>7.032084702106553E-2</v>
      </c>
      <c r="M22" s="1">
        <v>0.1254049828393142</v>
      </c>
      <c r="N22" s="1">
        <v>5.0771074984502534E-2</v>
      </c>
      <c r="O22" s="1">
        <v>1.0412914566552212</v>
      </c>
      <c r="P22" s="1">
        <v>12.222941784706345</v>
      </c>
      <c r="Q22" s="1">
        <v>3.2353401369525576</v>
      </c>
      <c r="R22" s="1">
        <v>4.1332710748964248</v>
      </c>
      <c r="S22" s="1">
        <v>0.4438877506603397</v>
      </c>
      <c r="T22" s="1">
        <v>3.1275316865629177E-2</v>
      </c>
      <c r="U22" s="1">
        <v>0.10717196795999798</v>
      </c>
      <c r="V22" s="1">
        <v>0.17148089167973185</v>
      </c>
      <c r="W22" s="1">
        <v>0.4207827816700741</v>
      </c>
      <c r="X22" s="1">
        <v>3.8298899160180665E-2</v>
      </c>
      <c r="Y22" s="1">
        <v>4.6314185011114006E-2</v>
      </c>
      <c r="Z22" s="1">
        <v>1.9098329526066663E-2</v>
      </c>
      <c r="AA22" s="1">
        <v>0.7238584653629454</v>
      </c>
      <c r="AB22" s="1">
        <v>23.05177925017086</v>
      </c>
      <c r="AC22" s="1">
        <v>10.321249398394885</v>
      </c>
      <c r="AD22" s="1">
        <v>24.126401800648424</v>
      </c>
      <c r="AE22" s="1">
        <v>0.63960009834153519</v>
      </c>
      <c r="AF22" s="1">
        <v>0.11216470983959084</v>
      </c>
      <c r="AG22" s="1">
        <v>5.8017902615553757E-2</v>
      </c>
      <c r="AH22" s="1">
        <v>7.4916884895086133E-2</v>
      </c>
      <c r="AI22" s="1">
        <v>0.20384359792038759</v>
      </c>
      <c r="AJ22" s="1">
        <v>5.5996841160499029E-2</v>
      </c>
      <c r="AK22" s="1">
        <v>0.15983159112484938</v>
      </c>
      <c r="AL22" s="1">
        <v>0</v>
      </c>
      <c r="AM22" s="1">
        <v>0.1032112390758913</v>
      </c>
      <c r="AN22" s="1">
        <v>0.30843574882753882</v>
      </c>
      <c r="AO22" s="1">
        <v>4.8811890434566143</v>
      </c>
      <c r="AP22" s="1">
        <v>5.4404437641244154</v>
      </c>
      <c r="AQ22" s="1">
        <v>0.6715122004153089</v>
      </c>
      <c r="AR22" s="1">
        <v>0.30373857467324306</v>
      </c>
      <c r="AS22" s="1">
        <v>3.0978312135117748E-2</v>
      </c>
    </row>
    <row r="23" spans="1:45" ht="15" customHeight="1" x14ac:dyDescent="0.15">
      <c r="A23" t="str">
        <f t="shared" ref="A23:A37" si="2">A4</f>
        <v>WT liver</v>
      </c>
      <c r="B23" s="1">
        <v>8.5324203655167741E-2</v>
      </c>
      <c r="C23" s="1">
        <v>0.24007833947935497</v>
      </c>
      <c r="D23" s="1">
        <v>1.6715036278641057E-2</v>
      </c>
      <c r="E23" s="1">
        <v>4.7925627143083557E-2</v>
      </c>
      <c r="F23" s="1">
        <v>3.5942395691731147E-2</v>
      </c>
      <c r="G23" s="1">
        <v>4.3464727475953326</v>
      </c>
      <c r="H23" s="1">
        <v>1.0562359435434332</v>
      </c>
      <c r="I23" s="1">
        <v>1.0552363113453478E-2</v>
      </c>
      <c r="J23" s="1">
        <v>9.1259003988703541E-2</v>
      </c>
      <c r="K23" s="1">
        <v>2.6251518133382907E-2</v>
      </c>
      <c r="L23" s="1">
        <v>8.4493825429909908E-2</v>
      </c>
      <c r="M23" s="1">
        <v>0.14908149638779258</v>
      </c>
      <c r="N23" s="1">
        <v>4.6858799093890187E-2</v>
      </c>
      <c r="O23" s="1">
        <v>1.0270577773638867</v>
      </c>
      <c r="P23" s="1">
        <v>11.239106501050497</v>
      </c>
      <c r="Q23" s="1">
        <v>3.6325566459381937</v>
      </c>
      <c r="R23" s="1">
        <v>4.2517205028539502</v>
      </c>
      <c r="S23" s="1">
        <v>0.39591256327790492</v>
      </c>
      <c r="T23" s="1">
        <v>6.2032514537493033E-2</v>
      </c>
      <c r="U23" s="1">
        <v>0.13298904055017538</v>
      </c>
      <c r="V23" s="1">
        <v>0.18209793320913067</v>
      </c>
      <c r="W23" s="1">
        <v>0.41384695958628953</v>
      </c>
      <c r="X23" s="1">
        <v>5.3996413376245181E-2</v>
      </c>
      <c r="Y23" s="1">
        <v>6.1618978006894302E-2</v>
      </c>
      <c r="Z23" s="1">
        <v>1.6042733788331029E-2</v>
      </c>
      <c r="AA23" s="1">
        <v>0.68646149386167099</v>
      </c>
      <c r="AB23" s="1">
        <v>22.895302187288362</v>
      </c>
      <c r="AC23" s="1">
        <v>10.87448882085576</v>
      </c>
      <c r="AD23" s="1">
        <v>24.076572084823525</v>
      </c>
      <c r="AE23" s="1">
        <v>0.71313603313296103</v>
      </c>
      <c r="AF23" s="1">
        <v>0.12305688314574097</v>
      </c>
      <c r="AG23" s="1">
        <v>7.6092117126033698E-2</v>
      </c>
      <c r="AH23" s="1">
        <v>9.9986419033839743E-2</v>
      </c>
      <c r="AI23" s="1">
        <v>0.1988209874429902</v>
      </c>
      <c r="AJ23" s="1">
        <v>9.0010521597075219E-2</v>
      </c>
      <c r="AK23" s="1">
        <v>0.17351760471073499</v>
      </c>
      <c r="AL23" s="1">
        <v>8.7411299409905514E-3</v>
      </c>
      <c r="AM23" s="1">
        <v>0.11966009260787204</v>
      </c>
      <c r="AN23" s="1">
        <v>0.31231466371784727</v>
      </c>
      <c r="AO23" s="1">
        <v>5.2980032840260964</v>
      </c>
      <c r="AP23" s="1">
        <v>5.5356695395542745</v>
      </c>
      <c r="AQ23" s="1">
        <v>0.70843786647097573</v>
      </c>
      <c r="AR23" s="1">
        <v>0.28779036837832028</v>
      </c>
      <c r="AS23" s="1">
        <v>1.5768039212053494E-2</v>
      </c>
    </row>
    <row r="24" spans="1:45" ht="15" customHeight="1" x14ac:dyDescent="0.15">
      <c r="A24" t="str">
        <f t="shared" si="2"/>
        <v>WT liver</v>
      </c>
      <c r="B24" s="1">
        <v>6.7872765596507068E-2</v>
      </c>
      <c r="C24" s="1">
        <v>0.29248577548251647</v>
      </c>
      <c r="D24" s="1">
        <v>0</v>
      </c>
      <c r="E24" s="1">
        <v>3.8806538471233498E-2</v>
      </c>
      <c r="F24" s="1">
        <v>4.3591527499634318E-2</v>
      </c>
      <c r="G24" s="1">
        <v>5.6899237060810126</v>
      </c>
      <c r="H24" s="1">
        <v>2.0911721381248545</v>
      </c>
      <c r="I24" s="1">
        <v>0</v>
      </c>
      <c r="J24" s="1">
        <v>6.6146027182094669E-2</v>
      </c>
      <c r="K24" s="1">
        <v>4.147712800119361E-2</v>
      </c>
      <c r="L24" s="1">
        <v>7.8915677154516667E-2</v>
      </c>
      <c r="M24" s="1">
        <v>0.14185022023386007</v>
      </c>
      <c r="N24" s="1">
        <v>5.7854115413470401E-2</v>
      </c>
      <c r="O24" s="1">
        <v>1.1207231311405885</v>
      </c>
      <c r="P24" s="1">
        <v>13.434904742204997</v>
      </c>
      <c r="Q24" s="1">
        <v>4.6834043801028944</v>
      </c>
      <c r="R24" s="1">
        <v>4.0677182429168912</v>
      </c>
      <c r="S24" s="1">
        <v>0.53020632231843967</v>
      </c>
      <c r="T24" s="1">
        <v>3.0091694922947217E-2</v>
      </c>
      <c r="U24" s="1">
        <v>0.12375873616957531</v>
      </c>
      <c r="V24" s="1">
        <v>0.17610896443194202</v>
      </c>
      <c r="W24" s="1">
        <v>0.44321777010591384</v>
      </c>
      <c r="X24" s="1">
        <v>3.2938018056048499E-2</v>
      </c>
      <c r="Y24" s="1">
        <v>4.778649175829093E-2</v>
      </c>
      <c r="Z24" s="1">
        <v>2.2675273717423679E-2</v>
      </c>
      <c r="AA24" s="1">
        <v>0.73991154316876839</v>
      </c>
      <c r="AB24" s="1">
        <v>20.623581456414804</v>
      </c>
      <c r="AC24" s="1">
        <v>12.716646129894919</v>
      </c>
      <c r="AD24" s="1">
        <v>21.155442249745985</v>
      </c>
      <c r="AE24" s="1">
        <v>0.83026746653999117</v>
      </c>
      <c r="AF24" s="1">
        <v>0.17984627302258377</v>
      </c>
      <c r="AG24" s="1">
        <v>5.346968213880432E-2</v>
      </c>
      <c r="AH24" s="1">
        <v>0.1085875264637183</v>
      </c>
      <c r="AI24" s="1">
        <v>0.15178432791556459</v>
      </c>
      <c r="AJ24" s="1">
        <v>8.0892499789020342E-2</v>
      </c>
      <c r="AK24" s="1">
        <v>0.22092977280065382</v>
      </c>
      <c r="AL24" s="1">
        <v>0</v>
      </c>
      <c r="AM24" s="1">
        <v>0.10920451131725911</v>
      </c>
      <c r="AN24" s="1">
        <v>0.3060867919899633</v>
      </c>
      <c r="AO24" s="1">
        <v>4.8902287836684994</v>
      </c>
      <c r="AP24" s="1">
        <v>3.5199104053055299</v>
      </c>
      <c r="AQ24" s="1">
        <v>0.67631779998504804</v>
      </c>
      <c r="AR24" s="1">
        <v>0.28945953686974002</v>
      </c>
      <c r="AS24" s="1">
        <v>2.3803855882294968E-2</v>
      </c>
    </row>
    <row r="25" spans="1:45" ht="15" customHeight="1" x14ac:dyDescent="0.15">
      <c r="A25" t="str">
        <f t="shared" si="2"/>
        <v>WT liver</v>
      </c>
      <c r="B25" s="1">
        <v>0.11261634072077596</v>
      </c>
      <c r="C25" s="1">
        <v>0.35023805515615641</v>
      </c>
      <c r="D25" s="1">
        <v>1.9380976456162193E-2</v>
      </c>
      <c r="E25" s="1">
        <v>7.5650704443435593E-2</v>
      </c>
      <c r="F25" s="1">
        <v>8.9740823637598888E-2</v>
      </c>
      <c r="G25" s="1">
        <v>5.7569771317658436</v>
      </c>
      <c r="H25" s="1">
        <v>2.2631478964913909</v>
      </c>
      <c r="I25" s="1">
        <v>0</v>
      </c>
      <c r="J25" s="1">
        <v>0.10186418490487681</v>
      </c>
      <c r="K25" s="1">
        <v>6.7660436206217783E-2</v>
      </c>
      <c r="L25" s="1">
        <v>0.13528365008593618</v>
      </c>
      <c r="M25" s="1">
        <v>0.28806359065431936</v>
      </c>
      <c r="N25" s="1">
        <v>0.1569695321611842</v>
      </c>
      <c r="O25" s="1">
        <v>0.7747423642403527</v>
      </c>
      <c r="P25" s="1">
        <v>10.5533263462076</v>
      </c>
      <c r="Q25" s="1">
        <v>5.597902978382197</v>
      </c>
      <c r="R25" s="1">
        <v>5.3239679333305325</v>
      </c>
      <c r="S25" s="1">
        <v>0.79376206518184922</v>
      </c>
      <c r="T25" s="1">
        <v>5.7325993340307961E-2</v>
      </c>
      <c r="U25" s="1">
        <v>0.18772464539565259</v>
      </c>
      <c r="V25" s="1">
        <v>0.22217806349081995</v>
      </c>
      <c r="W25" s="1">
        <v>0.64259759701491559</v>
      </c>
      <c r="X25" s="1">
        <v>0.10311808639271731</v>
      </c>
      <c r="Y25" s="1">
        <v>0.12634799878259437</v>
      </c>
      <c r="Z25" s="1">
        <v>4.3541151244635104E-2</v>
      </c>
      <c r="AA25" s="1">
        <v>0.57368755549940653</v>
      </c>
      <c r="AB25" s="1">
        <v>20.617269220801592</v>
      </c>
      <c r="AC25" s="1">
        <v>11.427288454283305</v>
      </c>
      <c r="AD25" s="1">
        <v>21.36933150293661</v>
      </c>
      <c r="AE25" s="1">
        <v>0.92325173260020832</v>
      </c>
      <c r="AF25" s="1">
        <v>0.25703297598409458</v>
      </c>
      <c r="AG25" s="1">
        <v>9.6333771375363225E-2</v>
      </c>
      <c r="AH25" s="1">
        <v>0.1396404162055043</v>
      </c>
      <c r="AI25" s="1">
        <v>0.24912563305894611</v>
      </c>
      <c r="AJ25" s="1">
        <v>0.1091728852644599</v>
      </c>
      <c r="AK25" s="1">
        <v>0.29423637427509225</v>
      </c>
      <c r="AL25" s="1">
        <v>4.196993772803536E-3</v>
      </c>
      <c r="AM25" s="1">
        <v>0.12921401524369439</v>
      </c>
      <c r="AN25" s="1">
        <v>0.318788016036193</v>
      </c>
      <c r="AO25" s="1">
        <v>4.5777452009395363</v>
      </c>
      <c r="AP25" s="1">
        <v>3.9369606862691957</v>
      </c>
      <c r="AQ25" s="1">
        <v>0.68017073244719484</v>
      </c>
      <c r="AR25" s="1">
        <v>0.40836925157505372</v>
      </c>
      <c r="AS25" s="1">
        <v>4.4056035743662521E-2</v>
      </c>
    </row>
    <row r="26" spans="1:45" ht="15" customHeight="1" x14ac:dyDescent="0.15">
      <c r="A26" t="str">
        <f t="shared" si="2"/>
        <v>WT liver</v>
      </c>
      <c r="B26" s="1">
        <v>8.9507041082275196E-2</v>
      </c>
      <c r="C26" s="1">
        <v>0.2946748981167609</v>
      </c>
      <c r="D26" s="1">
        <v>1.2010680838199292E-2</v>
      </c>
      <c r="E26" s="1">
        <v>5.9882739536327126E-2</v>
      </c>
      <c r="F26" s="1">
        <v>6.5706068202736417E-2</v>
      </c>
      <c r="G26" s="1">
        <v>4.6049816812426574</v>
      </c>
      <c r="H26" s="1">
        <v>2.5990734344846151</v>
      </c>
      <c r="I26" s="1">
        <v>0</v>
      </c>
      <c r="J26" s="1">
        <v>0.13701776153059789</v>
      </c>
      <c r="K26" s="1">
        <v>6.6476091182083238E-2</v>
      </c>
      <c r="L26" s="1">
        <v>0.10051238805231545</v>
      </c>
      <c r="M26" s="1">
        <v>0.21292908281940459</v>
      </c>
      <c r="N26" s="1">
        <v>0.1128641915959821</v>
      </c>
      <c r="O26" s="1">
        <v>0.88639322682518662</v>
      </c>
      <c r="P26" s="1">
        <v>11.518406282630567</v>
      </c>
      <c r="Q26" s="1">
        <v>4.6039823279860626</v>
      </c>
      <c r="R26" s="1">
        <v>4.7894936423682379</v>
      </c>
      <c r="S26" s="1">
        <v>0.8189176747807041</v>
      </c>
      <c r="T26" s="1">
        <v>4.294038184223891E-2</v>
      </c>
      <c r="U26" s="1">
        <v>0.164961564110811</v>
      </c>
      <c r="V26" s="1">
        <v>0.24200176960475975</v>
      </c>
      <c r="W26" s="1">
        <v>0.55070821749768839</v>
      </c>
      <c r="X26" s="1">
        <v>5.8388385219615709E-2</v>
      </c>
      <c r="Y26" s="1">
        <v>9.066850077025404E-2</v>
      </c>
      <c r="Z26" s="1">
        <v>2.0018280410882553E-2</v>
      </c>
      <c r="AA26" s="1">
        <v>0.65283754248676151</v>
      </c>
      <c r="AB26" s="1">
        <v>20.408391509543076</v>
      </c>
      <c r="AC26" s="1">
        <v>12.668925940060905</v>
      </c>
      <c r="AD26" s="1">
        <v>22.021152215545552</v>
      </c>
      <c r="AE26" s="1">
        <v>0.93756512498498645</v>
      </c>
      <c r="AF26" s="1">
        <v>0.1997236626071521</v>
      </c>
      <c r="AG26" s="1">
        <v>4.6359687347164981E-2</v>
      </c>
      <c r="AH26" s="1">
        <v>0.12158733637010051</v>
      </c>
      <c r="AI26" s="1">
        <v>0.17239688960120697</v>
      </c>
      <c r="AJ26" s="1">
        <v>0.13194303492483983</v>
      </c>
      <c r="AK26" s="1">
        <v>0.26201407127273063</v>
      </c>
      <c r="AL26" s="1">
        <v>9.4571133219505076E-3</v>
      </c>
      <c r="AM26" s="1">
        <v>8.2447950043815929E-2</v>
      </c>
      <c r="AN26" s="1">
        <v>0.25061822378267362</v>
      </c>
      <c r="AO26" s="1">
        <v>4.779568015650737</v>
      </c>
      <c r="AP26" s="1">
        <v>3.9293389165319925</v>
      </c>
      <c r="AQ26" s="1">
        <v>0.78567128315338719</v>
      </c>
      <c r="AR26" s="1">
        <v>0.36262180824265999</v>
      </c>
      <c r="AS26" s="1">
        <v>3.486336179733638E-2</v>
      </c>
    </row>
    <row r="27" spans="1:45" ht="15" customHeight="1" x14ac:dyDescent="0.15">
      <c r="A27" t="str">
        <f t="shared" si="2"/>
        <v>WT liver</v>
      </c>
      <c r="B27" s="1">
        <v>9.7309629484298277E-2</v>
      </c>
      <c r="C27" s="1">
        <v>0.39299085289354591</v>
      </c>
      <c r="D27" s="1">
        <v>0</v>
      </c>
      <c r="E27" s="1">
        <v>5.3446979014325463E-2</v>
      </c>
      <c r="F27" s="1">
        <v>5.9842201373793119E-2</v>
      </c>
      <c r="G27" s="1">
        <v>5.2608188761782193</v>
      </c>
      <c r="H27" s="1">
        <v>1.8337058750807393</v>
      </c>
      <c r="I27" s="1">
        <v>0</v>
      </c>
      <c r="J27" s="1">
        <v>9.1341342046184243E-2</v>
      </c>
      <c r="K27" s="1">
        <v>4.0015680551756444E-2</v>
      </c>
      <c r="L27" s="1">
        <v>0.11774724928350637</v>
      </c>
      <c r="M27" s="1">
        <v>0.1585893238968413</v>
      </c>
      <c r="N27" s="1">
        <v>7.9703881143027858E-2</v>
      </c>
      <c r="O27" s="1">
        <v>1.2667894037776279</v>
      </c>
      <c r="P27" s="1">
        <v>13.241568773382888</v>
      </c>
      <c r="Q27" s="1">
        <v>4.2441334988419852</v>
      </c>
      <c r="R27" s="1">
        <v>4.1614599881758032</v>
      </c>
      <c r="S27" s="1">
        <v>0.52084862427389056</v>
      </c>
      <c r="T27" s="1">
        <v>4.0633573437083161E-2</v>
      </c>
      <c r="U27" s="1">
        <v>0.12354891384298212</v>
      </c>
      <c r="V27" s="1">
        <v>0.21632914439159942</v>
      </c>
      <c r="W27" s="1">
        <v>0.48228078903169491</v>
      </c>
      <c r="X27" s="1">
        <v>3.7817702650044603E-2</v>
      </c>
      <c r="Y27" s="1">
        <v>5.7956108154144856E-2</v>
      </c>
      <c r="Z27" s="1">
        <v>2.0770311191378406E-2</v>
      </c>
      <c r="AA27" s="1">
        <v>0.76825200390689485</v>
      </c>
      <c r="AB27" s="1">
        <v>20.60981910486985</v>
      </c>
      <c r="AC27" s="1">
        <v>12.40984163016322</v>
      </c>
      <c r="AD27" s="1">
        <v>21.547775643180163</v>
      </c>
      <c r="AE27" s="1">
        <v>0.87825753462978229</v>
      </c>
      <c r="AF27" s="1">
        <v>0.17089735717417964</v>
      </c>
      <c r="AG27" s="1">
        <v>7.8925684380944314E-2</v>
      </c>
      <c r="AH27" s="1">
        <v>9.7974148657870269E-2</v>
      </c>
      <c r="AI27" s="1">
        <v>0.18143431653513861</v>
      </c>
      <c r="AJ27" s="1">
        <v>9.6132300354962077E-2</v>
      </c>
      <c r="AK27" s="1">
        <v>0.1893488391220878</v>
      </c>
      <c r="AL27" s="1">
        <v>1.1009049181954535E-3</v>
      </c>
      <c r="AM27" s="1">
        <v>0.12186372902838602</v>
      </c>
      <c r="AN27" s="1">
        <v>0.30016313983893872</v>
      </c>
      <c r="AO27" s="1">
        <v>4.9553900577966683</v>
      </c>
      <c r="AP27" s="1">
        <v>3.98685472028719</v>
      </c>
      <c r="AQ27" s="1">
        <v>0.69998702416121505</v>
      </c>
      <c r="AR27" s="1">
        <v>0.28773552580209394</v>
      </c>
      <c r="AS27" s="1">
        <v>1.8597613094855255E-2</v>
      </c>
    </row>
    <row r="28" spans="1:45" ht="15" customHeight="1" x14ac:dyDescent="0.15">
      <c r="A28" t="str">
        <f t="shared" si="2"/>
        <v>WT liver</v>
      </c>
      <c r="B28" s="1">
        <v>6.2760387168413659E-2</v>
      </c>
      <c r="C28" s="1">
        <v>0.20029433506540972</v>
      </c>
      <c r="D28" s="1">
        <v>0</v>
      </c>
      <c r="E28" s="1">
        <v>3.5312478183376378E-2</v>
      </c>
      <c r="F28" s="1">
        <v>4.4204696502998617E-2</v>
      </c>
      <c r="G28" s="1">
        <v>4.7274598066654923</v>
      </c>
      <c r="H28" s="1">
        <v>1.120533226317096</v>
      </c>
      <c r="I28" s="1">
        <v>0</v>
      </c>
      <c r="J28" s="1">
        <v>0.11336057247513774</v>
      </c>
      <c r="K28" s="1">
        <v>4.1564886179208935E-2</v>
      </c>
      <c r="L28" s="1">
        <v>7.1016774873397498E-2</v>
      </c>
      <c r="M28" s="1">
        <v>0.13716967321088494</v>
      </c>
      <c r="N28" s="1">
        <v>6.4853811883696766E-2</v>
      </c>
      <c r="O28" s="1">
        <v>0.68955707860351956</v>
      </c>
      <c r="P28" s="1">
        <v>11.39288948307428</v>
      </c>
      <c r="Q28" s="1">
        <v>3.4623793358301107</v>
      </c>
      <c r="R28" s="1">
        <v>4.4543903817938171</v>
      </c>
      <c r="S28" s="1">
        <v>0.40751236221059189</v>
      </c>
      <c r="T28" s="1">
        <v>3.6329125328353105E-2</v>
      </c>
      <c r="U28" s="1">
        <v>0.13488312419846807</v>
      </c>
      <c r="V28" s="1">
        <v>0.21207500319384368</v>
      </c>
      <c r="W28" s="1">
        <v>0.48317334674562329</v>
      </c>
      <c r="X28" s="1">
        <v>2.8583809848662951E-2</v>
      </c>
      <c r="Y28" s="1">
        <v>5.9505468838169165E-2</v>
      </c>
      <c r="Z28" s="1">
        <v>1.1186359459602361E-2</v>
      </c>
      <c r="AA28" s="1">
        <v>0.61497032698963827</v>
      </c>
      <c r="AB28" s="1">
        <v>23.290316369802586</v>
      </c>
      <c r="AC28" s="1">
        <v>10.042477241730877</v>
      </c>
      <c r="AD28" s="1">
        <v>25.499928294692737</v>
      </c>
      <c r="AE28" s="1">
        <v>0.69682438567361182</v>
      </c>
      <c r="AF28" s="1">
        <v>0.1434731394491473</v>
      </c>
      <c r="AG28" s="1">
        <v>5.1873931301623849E-2</v>
      </c>
      <c r="AH28" s="1">
        <v>8.8815237840013217E-2</v>
      </c>
      <c r="AI28" s="1">
        <v>0.21498700182266431</v>
      </c>
      <c r="AJ28" s="1">
        <v>7.3488389312939731E-2</v>
      </c>
      <c r="AK28" s="1">
        <v>0.20020153777787422</v>
      </c>
      <c r="AL28" s="1">
        <v>0</v>
      </c>
      <c r="AM28" s="1">
        <v>9.0227031492439227E-2</v>
      </c>
      <c r="AN28" s="1">
        <v>0.27751471086865948</v>
      </c>
      <c r="AO28" s="1">
        <v>4.7622879109913026</v>
      </c>
      <c r="AP28" s="1">
        <v>5.0411015830274302</v>
      </c>
      <c r="AQ28" s="1">
        <v>0.59115281795072228</v>
      </c>
      <c r="AR28" s="1">
        <v>0.32235404128305634</v>
      </c>
      <c r="AS28" s="1">
        <v>7.0105203425223691E-3</v>
      </c>
    </row>
    <row r="29" spans="1:45" ht="15" customHeight="1" x14ac:dyDescent="0.15">
      <c r="A29" t="str">
        <f t="shared" si="2"/>
        <v>WT liver</v>
      </c>
      <c r="B29" s="1">
        <v>7.8720166871025204E-2</v>
      </c>
      <c r="C29" s="1">
        <v>0.29383595522853995</v>
      </c>
      <c r="D29" s="1">
        <v>0</v>
      </c>
      <c r="E29" s="1">
        <v>3.9718121639768074E-2</v>
      </c>
      <c r="F29" s="1">
        <v>4.1335170740257846E-2</v>
      </c>
      <c r="G29" s="1">
        <v>5.0616453984083609</v>
      </c>
      <c r="H29" s="1">
        <v>1.1084007494657657</v>
      </c>
      <c r="I29" s="1">
        <v>0</v>
      </c>
      <c r="J29" s="1">
        <v>9.7289441064136978E-2</v>
      </c>
      <c r="K29" s="1">
        <v>3.3677313090417549E-2</v>
      </c>
      <c r="L29" s="1">
        <v>6.8635612509767005E-2</v>
      </c>
      <c r="M29" s="1">
        <v>0.15362012899457725</v>
      </c>
      <c r="N29" s="1">
        <v>4.4285594618710532E-2</v>
      </c>
      <c r="O29" s="1">
        <v>0.94364254862079533</v>
      </c>
      <c r="P29" s="1">
        <v>10.375923830994463</v>
      </c>
      <c r="Q29" s="1">
        <v>3.6377602649692879</v>
      </c>
      <c r="R29" s="1">
        <v>4.8832264493093103</v>
      </c>
      <c r="S29" s="1">
        <v>0.4691801575372237</v>
      </c>
      <c r="T29" s="1">
        <v>4.0793329551395009E-2</v>
      </c>
      <c r="U29" s="1">
        <v>0.11542022293707488</v>
      </c>
      <c r="V29" s="1">
        <v>0.19252694046816138</v>
      </c>
      <c r="W29" s="1">
        <v>0.45282757988974509</v>
      </c>
      <c r="X29" s="1">
        <v>4.0761734997772636E-2</v>
      </c>
      <c r="Y29" s="1">
        <v>4.790457355303241E-2</v>
      </c>
      <c r="Z29" s="1">
        <v>0</v>
      </c>
      <c r="AA29" s="1">
        <v>0.69567596710599644</v>
      </c>
      <c r="AB29" s="1">
        <v>23.188823993027697</v>
      </c>
      <c r="AC29" s="1">
        <v>9.8180236826676719</v>
      </c>
      <c r="AD29" s="1">
        <v>24.359121296812077</v>
      </c>
      <c r="AE29" s="1">
        <v>0.72917430573228792</v>
      </c>
      <c r="AF29" s="1">
        <v>0.13970612249243475</v>
      </c>
      <c r="AG29" s="1">
        <v>4.6464767213745047E-2</v>
      </c>
      <c r="AH29" s="1">
        <v>8.242480086242962E-2</v>
      </c>
      <c r="AI29" s="1">
        <v>0.18580798288284822</v>
      </c>
      <c r="AJ29" s="1">
        <v>8.6467609091805606E-2</v>
      </c>
      <c r="AK29" s="1">
        <v>0.19982861208369124</v>
      </c>
      <c r="AL29" s="1">
        <v>0</v>
      </c>
      <c r="AM29" s="1">
        <v>0.10869910413256922</v>
      </c>
      <c r="AN29" s="1">
        <v>0.28050616907829612</v>
      </c>
      <c r="AO29" s="1">
        <v>5.0300199537669057</v>
      </c>
      <c r="AP29" s="1">
        <v>5.8432733462265247</v>
      </c>
      <c r="AQ29" s="1">
        <v>0.66260310504273112</v>
      </c>
      <c r="AR29" s="1">
        <v>0.3118943309101489</v>
      </c>
      <c r="AS29" s="1">
        <v>1.035356541055469E-2</v>
      </c>
    </row>
    <row r="30" spans="1:45" ht="15" customHeight="1" x14ac:dyDescent="0.15">
      <c r="A30" t="str">
        <f t="shared" si="2"/>
        <v>COX14 liver</v>
      </c>
      <c r="B30" s="1">
        <v>7.5608933516318672E-2</v>
      </c>
      <c r="C30" s="1">
        <v>0.23074780904234385</v>
      </c>
      <c r="D30" s="1">
        <v>0</v>
      </c>
      <c r="E30" s="1">
        <v>4.8485420394566631E-2</v>
      </c>
      <c r="F30" s="1">
        <v>5.6149474849047108E-2</v>
      </c>
      <c r="G30" s="1">
        <v>6.0199040260356433</v>
      </c>
      <c r="H30" s="1">
        <v>2.329896727306958</v>
      </c>
      <c r="I30" s="1">
        <v>0</v>
      </c>
      <c r="J30" s="1">
        <v>6.5899843391396512E-2</v>
      </c>
      <c r="K30" s="1">
        <v>4.4579071779853936E-2</v>
      </c>
      <c r="L30" s="1">
        <v>7.5325135656997472E-2</v>
      </c>
      <c r="M30" s="1">
        <v>0.17240096741633293</v>
      </c>
      <c r="N30" s="1">
        <v>7.8569571141465913E-2</v>
      </c>
      <c r="O30" s="1">
        <v>0.73191235980001512</v>
      </c>
      <c r="P30" s="1">
        <v>12.555423777810581</v>
      </c>
      <c r="Q30" s="1">
        <v>3.9413043012681466</v>
      </c>
      <c r="R30" s="1">
        <v>3.9706099621428312</v>
      </c>
      <c r="S30" s="1">
        <v>0.43708897631324412</v>
      </c>
      <c r="T30" s="1">
        <v>4.2335070854440458E-2</v>
      </c>
      <c r="U30" s="1">
        <v>0.16616219451037031</v>
      </c>
      <c r="V30" s="1">
        <v>0.15634952163391058</v>
      </c>
      <c r="W30" s="1">
        <v>0.55320092475302074</v>
      </c>
      <c r="X30" s="1">
        <v>4.6865899720002782E-2</v>
      </c>
      <c r="Y30" s="1">
        <v>7.210035881772954E-2</v>
      </c>
      <c r="Z30" s="1">
        <v>2.1962355950092306E-2</v>
      </c>
      <c r="AA30" s="1">
        <v>0.64212315228103189</v>
      </c>
      <c r="AB30" s="1">
        <v>23.340907859582455</v>
      </c>
      <c r="AC30" s="1">
        <v>10.384746463410959</v>
      </c>
      <c r="AD30" s="1">
        <v>22.28921181761622</v>
      </c>
      <c r="AE30" s="1">
        <v>0.69495111941611853</v>
      </c>
      <c r="AF30" s="1">
        <v>0.14412517539615577</v>
      </c>
      <c r="AG30" s="1">
        <v>6.219862700480229E-2</v>
      </c>
      <c r="AH30" s="1">
        <v>0.10828839708843779</v>
      </c>
      <c r="AI30" s="1">
        <v>0.23022012016145235</v>
      </c>
      <c r="AJ30" s="1">
        <v>0.10971183739588133</v>
      </c>
      <c r="AK30" s="1">
        <v>0.21843205622127879</v>
      </c>
      <c r="AL30" s="1">
        <v>0</v>
      </c>
      <c r="AM30" s="1">
        <v>0.11294350478203456</v>
      </c>
      <c r="AN30" s="1">
        <v>0.26993992556799573</v>
      </c>
      <c r="AO30" s="1">
        <v>4.4724289391353986</v>
      </c>
      <c r="AP30" s="1">
        <v>3.9786296326290134</v>
      </c>
      <c r="AQ30" s="1">
        <v>0.730555987343949</v>
      </c>
      <c r="AR30" s="1">
        <v>0.30636282512331175</v>
      </c>
      <c r="AS30" s="1">
        <v>1.1339875738198285E-2</v>
      </c>
    </row>
    <row r="31" spans="1:45" ht="15" customHeight="1" x14ac:dyDescent="0.15">
      <c r="A31" t="str">
        <f t="shared" si="2"/>
        <v>COX14 liver</v>
      </c>
      <c r="B31" s="1">
        <v>8.1029562208397826E-2</v>
      </c>
      <c r="C31" s="1">
        <v>0.32224401382487494</v>
      </c>
      <c r="D31" s="1">
        <v>0</v>
      </c>
      <c r="E31" s="1">
        <v>5.5273278899457802E-2</v>
      </c>
      <c r="F31" s="1">
        <v>8.7320018855275697E-2</v>
      </c>
      <c r="G31" s="1">
        <v>5.8508210518360277</v>
      </c>
      <c r="H31" s="1">
        <v>2.5181016309006812</v>
      </c>
      <c r="I31" s="1">
        <v>2.2748352681419403E-2</v>
      </c>
      <c r="J31" s="1">
        <v>0.10448269832386188</v>
      </c>
      <c r="K31" s="1">
        <v>6.1293050822836814E-2</v>
      </c>
      <c r="L31" s="1">
        <v>0.10117943703134484</v>
      </c>
      <c r="M31" s="1">
        <v>0.19570958080647236</v>
      </c>
      <c r="N31" s="1">
        <v>9.9962149825083571E-2</v>
      </c>
      <c r="O31" s="1">
        <v>1.1313298873878455</v>
      </c>
      <c r="P31" s="1">
        <v>13.64958438942169</v>
      </c>
      <c r="Q31" s="1">
        <v>4.4975867056101837</v>
      </c>
      <c r="R31" s="1">
        <v>4.0425036534888452</v>
      </c>
      <c r="S31" s="1">
        <v>0.55690245647316683</v>
      </c>
      <c r="T31" s="1">
        <v>3.8232266409143054E-2</v>
      </c>
      <c r="U31" s="1">
        <v>0.14809547432126605</v>
      </c>
      <c r="V31" s="1">
        <v>0.19446733451154755</v>
      </c>
      <c r="W31" s="1">
        <v>0.45639155700370004</v>
      </c>
      <c r="X31" s="1">
        <v>6.9128475697192396E-2</v>
      </c>
      <c r="Y31" s="1">
        <v>9.382407324341048E-2</v>
      </c>
      <c r="Z31" s="1">
        <v>1.555102347820205E-2</v>
      </c>
      <c r="AA31" s="1">
        <v>0.79004507812470326</v>
      </c>
      <c r="AB31" s="1">
        <v>20.736968082419423</v>
      </c>
      <c r="AC31" s="1">
        <v>12.02080590844036</v>
      </c>
      <c r="AD31" s="1">
        <v>21.289201581737803</v>
      </c>
      <c r="AE31" s="1">
        <v>0.89426701265277264</v>
      </c>
      <c r="AF31" s="1">
        <v>0.19259027847844598</v>
      </c>
      <c r="AG31" s="1">
        <v>7.6568033801766786E-2</v>
      </c>
      <c r="AH31" s="1">
        <v>0.10897214636039622</v>
      </c>
      <c r="AI31" s="1">
        <v>0.17135763239909033</v>
      </c>
      <c r="AJ31" s="1">
        <v>9.7132393807259187E-2</v>
      </c>
      <c r="AK31" s="1">
        <v>0.20117006259336767</v>
      </c>
      <c r="AL31" s="1">
        <v>1.7995079235922914E-2</v>
      </c>
      <c r="AM31" s="1">
        <v>0.13926219562385883</v>
      </c>
      <c r="AN31" s="1">
        <v>0.27319197032552323</v>
      </c>
      <c r="AO31" s="1">
        <v>4.2574520919620191</v>
      </c>
      <c r="AP31" s="1">
        <v>3.2368524007493793</v>
      </c>
      <c r="AQ31" s="1">
        <v>0.72186161105510038</v>
      </c>
      <c r="AR31" s="1">
        <v>0.33478494392140329</v>
      </c>
      <c r="AS31" s="1">
        <v>4.5759373249483967E-2</v>
      </c>
    </row>
    <row r="32" spans="1:45" ht="15" customHeight="1" x14ac:dyDescent="0.15">
      <c r="A32" t="str">
        <f t="shared" si="2"/>
        <v>COX14 liver</v>
      </c>
      <c r="B32" s="1">
        <v>0.10837413872628286</v>
      </c>
      <c r="C32" s="1">
        <v>0.30701975491148709</v>
      </c>
      <c r="D32" s="1">
        <v>7.7049849828521484E-3</v>
      </c>
      <c r="E32" s="1">
        <v>4.5834076539890363E-2</v>
      </c>
      <c r="F32" s="1">
        <v>6.0625980699075405E-2</v>
      </c>
      <c r="G32" s="1">
        <v>5.2620185636453778</v>
      </c>
      <c r="H32" s="1">
        <v>1.809484218180005</v>
      </c>
      <c r="I32" s="1">
        <v>0</v>
      </c>
      <c r="J32" s="1">
        <v>8.0976879670692323E-2</v>
      </c>
      <c r="K32" s="1">
        <v>4.0805975690624142E-2</v>
      </c>
      <c r="L32" s="1">
        <v>6.3730734037063017E-2</v>
      </c>
      <c r="M32" s="1">
        <v>0.16636427607561896</v>
      </c>
      <c r="N32" s="1">
        <v>8.7586382504081808E-2</v>
      </c>
      <c r="O32" s="1">
        <v>0.93955908695091273</v>
      </c>
      <c r="P32" s="1">
        <v>13.67735745177345</v>
      </c>
      <c r="Q32" s="1">
        <v>3.5871655102390978</v>
      </c>
      <c r="R32" s="1">
        <v>3.8050631130922734</v>
      </c>
      <c r="S32" s="1">
        <v>0.38715518665787885</v>
      </c>
      <c r="T32" s="1">
        <v>2.6988232184390892E-2</v>
      </c>
      <c r="U32" s="1">
        <v>0.14930312028785511</v>
      </c>
      <c r="V32" s="1">
        <v>0.18078638675496964</v>
      </c>
      <c r="W32" s="1">
        <v>0.43365624259691349</v>
      </c>
      <c r="X32" s="1">
        <v>3.2669273568949726E-2</v>
      </c>
      <c r="Y32" s="1">
        <v>7.2317506223144604E-2</v>
      </c>
      <c r="Z32" s="1">
        <v>2.231076948921102E-2</v>
      </c>
      <c r="AA32" s="1">
        <v>0.7147118311267</v>
      </c>
      <c r="AB32" s="1">
        <v>22.888719269819326</v>
      </c>
      <c r="AC32" s="1">
        <v>10.652312006818381</v>
      </c>
      <c r="AD32" s="1">
        <v>23.069033471350537</v>
      </c>
      <c r="AE32" s="1">
        <v>0.73997084557134218</v>
      </c>
      <c r="AF32" s="1">
        <v>0.17682129428596277</v>
      </c>
      <c r="AG32" s="1">
        <v>5.884636448090378E-2</v>
      </c>
      <c r="AH32" s="1">
        <v>8.4801693196842221E-2</v>
      </c>
      <c r="AI32" s="1">
        <v>0.19488702670138405</v>
      </c>
      <c r="AJ32" s="1">
        <v>7.3996482211747164E-2</v>
      </c>
      <c r="AK32" s="1">
        <v>0.21461709639207954</v>
      </c>
      <c r="AL32" s="1">
        <v>0</v>
      </c>
      <c r="AM32" s="1">
        <v>0.12544385077148609</v>
      </c>
      <c r="AN32" s="1">
        <v>0.260259685852686</v>
      </c>
      <c r="AO32" s="1">
        <v>4.5299795055600454</v>
      </c>
      <c r="AP32" s="1">
        <v>3.8502178193933219</v>
      </c>
      <c r="AQ32" s="1">
        <v>0.67491118734893951</v>
      </c>
      <c r="AR32" s="1">
        <v>0.30522990931966393</v>
      </c>
      <c r="AS32" s="1">
        <v>3.0382814316560296E-2</v>
      </c>
    </row>
    <row r="33" spans="1:45" ht="15" customHeight="1" x14ac:dyDescent="0.15">
      <c r="A33" t="str">
        <f t="shared" si="2"/>
        <v>COX14 liver</v>
      </c>
      <c r="B33" s="1">
        <v>1.5477158300887014E-2</v>
      </c>
      <c r="C33" s="1">
        <v>0.16363848362391628</v>
      </c>
      <c r="D33" s="1">
        <v>0</v>
      </c>
      <c r="E33" s="1">
        <v>1.2836475941341605E-2</v>
      </c>
      <c r="F33" s="1">
        <v>3.7867514044555614E-2</v>
      </c>
      <c r="G33" s="1">
        <v>3.1750161359882383</v>
      </c>
      <c r="H33" s="1">
        <v>0.76717162496765434</v>
      </c>
      <c r="I33" s="1">
        <v>0</v>
      </c>
      <c r="J33" s="1">
        <v>0.10300602275064766</v>
      </c>
      <c r="K33" s="1">
        <v>1.9531001817356584E-3</v>
      </c>
      <c r="L33" s="1">
        <v>2.0910521026316728E-2</v>
      </c>
      <c r="M33" s="1">
        <v>0.14596900277362068</v>
      </c>
      <c r="N33" s="1">
        <v>3.8879477359572541E-2</v>
      </c>
      <c r="O33" s="1">
        <v>0.56729989488020383</v>
      </c>
      <c r="P33" s="1">
        <v>9.9392800527782459</v>
      </c>
      <c r="Q33" s="1">
        <v>2.4876571784199353</v>
      </c>
      <c r="R33" s="1">
        <v>4.0328554739617157</v>
      </c>
      <c r="S33" s="1">
        <v>0.30882296998219461</v>
      </c>
      <c r="T33" s="1">
        <v>2.2809455324982134E-2</v>
      </c>
      <c r="U33" s="1">
        <v>0.11958355711012712</v>
      </c>
      <c r="V33" s="1">
        <v>0.15576259525850605</v>
      </c>
      <c r="W33" s="1">
        <v>0.46317165774447572</v>
      </c>
      <c r="X33" s="1">
        <v>2.9071390033804212E-2</v>
      </c>
      <c r="Y33" s="1">
        <v>6.2222765399496026E-2</v>
      </c>
      <c r="Z33" s="1">
        <v>3.2847843533543078E-3</v>
      </c>
      <c r="AA33" s="1">
        <v>0.606045472045877</v>
      </c>
      <c r="AB33" s="1">
        <v>25.39473119676175</v>
      </c>
      <c r="AC33" s="1">
        <v>8.5627825390547283</v>
      </c>
      <c r="AD33" s="1">
        <v>27.090336376925066</v>
      </c>
      <c r="AE33" s="1">
        <v>0.74904387474015588</v>
      </c>
      <c r="AF33" s="1">
        <v>0.15780960524464005</v>
      </c>
      <c r="AG33" s="1">
        <v>6.3921753853474136E-2</v>
      </c>
      <c r="AH33" s="1">
        <v>8.466281324516084E-2</v>
      </c>
      <c r="AI33" s="1">
        <v>0.3054707661701514</v>
      </c>
      <c r="AJ33" s="1">
        <v>8.164333052744896E-2</v>
      </c>
      <c r="AK33" s="1">
        <v>0.18428682251054967</v>
      </c>
      <c r="AL33" s="1">
        <v>0</v>
      </c>
      <c r="AM33" s="1">
        <v>0.16209172302801886</v>
      </c>
      <c r="AN33" s="1">
        <v>0.32968878077613517</v>
      </c>
      <c r="AO33" s="1">
        <v>5.5312699323799421</v>
      </c>
      <c r="AP33" s="1">
        <v>6.9839973360628571</v>
      </c>
      <c r="AQ33" s="1">
        <v>0.6997612805435558</v>
      </c>
      <c r="AR33" s="1">
        <v>0.33105889094801777</v>
      </c>
      <c r="AS33" s="1">
        <v>6.8502129769490465E-3</v>
      </c>
    </row>
    <row r="34" spans="1:45" ht="15" customHeight="1" x14ac:dyDescent="0.15">
      <c r="A34" t="str">
        <f t="shared" si="2"/>
        <v>COX14 liver</v>
      </c>
      <c r="B34" s="1">
        <v>3.641868557554942E-2</v>
      </c>
      <c r="C34" s="1">
        <v>0.15875281553644321</v>
      </c>
      <c r="D34" s="1">
        <v>4.8141328412310712E-5</v>
      </c>
      <c r="E34" s="1">
        <v>2.9800518540409389E-2</v>
      </c>
      <c r="F34" s="1">
        <v>6.7237260278230057E-2</v>
      </c>
      <c r="G34" s="1">
        <v>5.158266691566352</v>
      </c>
      <c r="H34" s="1">
        <v>3.1156082025380654</v>
      </c>
      <c r="I34" s="1">
        <v>0</v>
      </c>
      <c r="J34" s="1">
        <v>0.14495984940141279</v>
      </c>
      <c r="K34" s="1">
        <v>5.4650725705103001E-2</v>
      </c>
      <c r="L34" s="1">
        <v>7.0183516021293732E-2</v>
      </c>
      <c r="M34" s="1">
        <v>0.24310278268266841</v>
      </c>
      <c r="N34" s="1">
        <v>0.12318760966368861</v>
      </c>
      <c r="O34" s="1">
        <v>0.57675762466427616</v>
      </c>
      <c r="P34" s="1">
        <v>11.137088335933184</v>
      </c>
      <c r="Q34" s="1">
        <v>5.2762621399046257</v>
      </c>
      <c r="R34" s="1">
        <v>5.1438653976036441</v>
      </c>
      <c r="S34" s="1">
        <v>0.80802045405956102</v>
      </c>
      <c r="T34" s="1">
        <v>5.0041890597898132E-2</v>
      </c>
      <c r="U34" s="1">
        <v>0.17612182085592148</v>
      </c>
      <c r="V34" s="1">
        <v>0.27752397091918862</v>
      </c>
      <c r="W34" s="1">
        <v>0.61395710467418607</v>
      </c>
      <c r="X34" s="1">
        <v>5.4963519275275513E-2</v>
      </c>
      <c r="Y34" s="1">
        <v>9.5438115444824556E-2</v>
      </c>
      <c r="Z34" s="1">
        <v>2.1840921991683787E-3</v>
      </c>
      <c r="AA34" s="1">
        <v>0.53642768695011833</v>
      </c>
      <c r="AB34" s="1">
        <v>20.856819596679195</v>
      </c>
      <c r="AC34" s="1">
        <v>11.194980260941509</v>
      </c>
      <c r="AD34" s="1">
        <v>21.642396928131244</v>
      </c>
      <c r="AE34" s="1">
        <v>1.1439813986472023</v>
      </c>
      <c r="AF34" s="1">
        <v>0.24729300426263079</v>
      </c>
      <c r="AG34" s="1">
        <v>6.6996569004386358E-2</v>
      </c>
      <c r="AH34" s="1">
        <v>9.3177035893268811E-2</v>
      </c>
      <c r="AI34" s="1">
        <v>0.32273689472987693</v>
      </c>
      <c r="AJ34" s="1">
        <v>0.15865832769766533</v>
      </c>
      <c r="AK34" s="1">
        <v>0.34498692121159741</v>
      </c>
      <c r="AL34" s="1">
        <v>0</v>
      </c>
      <c r="AM34" s="1">
        <v>0.13487688143586946</v>
      </c>
      <c r="AN34" s="1">
        <v>0.29278121300590787</v>
      </c>
      <c r="AO34" s="1">
        <v>4.5190759456770824</v>
      </c>
      <c r="AP34" s="1">
        <v>3.6646105953732206</v>
      </c>
      <c r="AQ34" s="1">
        <v>0.79296318309816405</v>
      </c>
      <c r="AR34" s="1">
        <v>0.51518857248171168</v>
      </c>
      <c r="AS34" s="1">
        <v>5.7607719809955722E-2</v>
      </c>
    </row>
    <row r="35" spans="1:45" ht="15" customHeight="1" x14ac:dyDescent="0.15">
      <c r="A35" t="str">
        <f t="shared" si="2"/>
        <v>COX14 liver</v>
      </c>
      <c r="B35" s="1">
        <v>7.5165723682930799E-2</v>
      </c>
      <c r="C35" s="1">
        <v>0.23191382656677464</v>
      </c>
      <c r="D35" s="1">
        <v>0</v>
      </c>
      <c r="E35" s="1">
        <v>3.2048048367043606E-2</v>
      </c>
      <c r="F35" s="1">
        <v>5.4041629910756596E-2</v>
      </c>
      <c r="G35" s="1">
        <v>5.5137954958666686</v>
      </c>
      <c r="H35" s="1">
        <v>1.4977843002698483</v>
      </c>
      <c r="I35" s="1">
        <v>0</v>
      </c>
      <c r="J35" s="1">
        <v>0.1058729202687831</v>
      </c>
      <c r="K35" s="1">
        <v>2.8885216325132919E-2</v>
      </c>
      <c r="L35" s="1">
        <v>7.1270507599670449E-2</v>
      </c>
      <c r="M35" s="1">
        <v>0.19729195380249109</v>
      </c>
      <c r="N35" s="1">
        <v>8.3681314605574111E-2</v>
      </c>
      <c r="O35" s="1">
        <v>0.68721243557893918</v>
      </c>
      <c r="P35" s="1">
        <v>10.813661818627914</v>
      </c>
      <c r="Q35" s="1">
        <v>3.8416795102196812</v>
      </c>
      <c r="R35" s="1">
        <v>4.7459970752963425</v>
      </c>
      <c r="S35" s="1">
        <v>0.42771861057717797</v>
      </c>
      <c r="T35" s="1">
        <v>3.6884488246417275E-2</v>
      </c>
      <c r="U35" s="1">
        <v>0.16331518990955274</v>
      </c>
      <c r="V35" s="1">
        <v>0.17830500590242121</v>
      </c>
      <c r="W35" s="1">
        <v>0.52927967193507153</v>
      </c>
      <c r="X35" s="1">
        <v>4.0243492063027374E-2</v>
      </c>
      <c r="Y35" s="1">
        <v>6.6954313922086756E-2</v>
      </c>
      <c r="Z35" s="1">
        <v>8.5646798334179323E-3</v>
      </c>
      <c r="AA35" s="1">
        <v>0.62572204786431196</v>
      </c>
      <c r="AB35" s="1">
        <v>22.785849153434576</v>
      </c>
      <c r="AC35" s="1">
        <v>9.5754350669920498</v>
      </c>
      <c r="AD35" s="1">
        <v>25.236249506229047</v>
      </c>
      <c r="AE35" s="1">
        <v>0.73715460054248894</v>
      </c>
      <c r="AF35" s="1">
        <v>0.16764251019853937</v>
      </c>
      <c r="AG35" s="1">
        <v>7.3595859362311181E-2</v>
      </c>
      <c r="AH35" s="1">
        <v>0.10680791251812627</v>
      </c>
      <c r="AI35" s="1">
        <v>0.23477874041306324</v>
      </c>
      <c r="AJ35" s="1">
        <v>0.11126081563681674</v>
      </c>
      <c r="AK35" s="1">
        <v>0.25678242499340548</v>
      </c>
      <c r="AL35" s="1">
        <v>0</v>
      </c>
      <c r="AM35" s="1">
        <v>0.13150689171376587</v>
      </c>
      <c r="AN35" s="1">
        <v>0.3174435933655993</v>
      </c>
      <c r="AO35" s="1">
        <v>4.5540542420417864</v>
      </c>
      <c r="AP35" s="1">
        <v>4.5886305344274172</v>
      </c>
      <c r="AQ35" s="1">
        <v>0.68511061277287033</v>
      </c>
      <c r="AR35" s="1">
        <v>0.34358212342433142</v>
      </c>
      <c r="AS35" s="1">
        <v>3.6826134691770096E-2</v>
      </c>
    </row>
    <row r="36" spans="1:45" ht="15" customHeight="1" x14ac:dyDescent="0.15">
      <c r="A36" t="str">
        <f t="shared" si="2"/>
        <v>COX14 liver</v>
      </c>
      <c r="B36" s="1">
        <v>4.9157479413874439E-2</v>
      </c>
      <c r="C36" s="1">
        <v>0.26212813088100617</v>
      </c>
      <c r="D36" s="1">
        <v>8.2314072862812982E-4</v>
      </c>
      <c r="E36" s="1">
        <v>3.0817709019787306E-2</v>
      </c>
      <c r="F36" s="1">
        <v>4.5122113443745102E-2</v>
      </c>
      <c r="G36" s="1">
        <v>5.5402882937016402</v>
      </c>
      <c r="H36" s="1">
        <v>1.6723554125587747</v>
      </c>
      <c r="I36" s="1">
        <v>3.9247974062850905E-3</v>
      </c>
      <c r="J36" s="1">
        <v>0.1113609981714299</v>
      </c>
      <c r="K36" s="1">
        <v>1.6475748543546491E-2</v>
      </c>
      <c r="L36" s="1">
        <v>9.668510189529872E-2</v>
      </c>
      <c r="M36" s="1">
        <v>0.21339834320094631</v>
      </c>
      <c r="N36" s="1">
        <v>0.11511617892800657</v>
      </c>
      <c r="O36" s="1">
        <v>0.74150643551787387</v>
      </c>
      <c r="P36" s="1">
        <v>9.9743658402191215</v>
      </c>
      <c r="Q36" s="1">
        <v>3.9520482769876075</v>
      </c>
      <c r="R36" s="1">
        <v>4.9919074044597318</v>
      </c>
      <c r="S36" s="1">
        <v>0.57970242926220972</v>
      </c>
      <c r="T36" s="1">
        <v>5.5486057120678701E-2</v>
      </c>
      <c r="U36" s="1">
        <v>0.15161789919861662</v>
      </c>
      <c r="V36" s="1">
        <v>0.18373442098668433</v>
      </c>
      <c r="W36" s="1">
        <v>0.54326694961699362</v>
      </c>
      <c r="X36" s="1">
        <v>3.9775711215001647E-2</v>
      </c>
      <c r="Y36" s="1">
        <v>8.9805234859319669E-2</v>
      </c>
      <c r="Z36" s="1">
        <v>2.364123513743675E-2</v>
      </c>
      <c r="AA36" s="1">
        <v>0.60471870542157269</v>
      </c>
      <c r="AB36" s="1">
        <v>21.710368739534974</v>
      </c>
      <c r="AC36" s="1">
        <v>9.7989101759897661</v>
      </c>
      <c r="AD36" s="1">
        <v>25.335404157267796</v>
      </c>
      <c r="AE36" s="1">
        <v>0.92690161988089026</v>
      </c>
      <c r="AF36" s="1">
        <v>0.20868720172832764</v>
      </c>
      <c r="AG36" s="1">
        <v>8.3302531278917444E-2</v>
      </c>
      <c r="AH36" s="1">
        <v>9.3332422771326209E-2</v>
      </c>
      <c r="AI36" s="1">
        <v>0.249239133586733</v>
      </c>
      <c r="AJ36" s="1">
        <v>0.10911612470232677</v>
      </c>
      <c r="AK36" s="1">
        <v>0.22170725364072921</v>
      </c>
      <c r="AL36" s="1">
        <v>0</v>
      </c>
      <c r="AM36" s="1">
        <v>0.12780371527341164</v>
      </c>
      <c r="AN36" s="1">
        <v>0.2934827191956233</v>
      </c>
      <c r="AO36" s="1">
        <v>4.4844664623783208</v>
      </c>
      <c r="AP36" s="1">
        <v>5.2754757877504757</v>
      </c>
      <c r="AQ36" s="1">
        <v>0.65469448420307541</v>
      </c>
      <c r="AR36" s="1">
        <v>0.31629359215769287</v>
      </c>
      <c r="AS36" s="1">
        <v>2.158383076379081E-2</v>
      </c>
    </row>
    <row r="37" spans="1:45" ht="15" customHeight="1" x14ac:dyDescent="0.15">
      <c r="A37" t="str">
        <f t="shared" si="2"/>
        <v>COX14 liver</v>
      </c>
      <c r="B37" s="1">
        <v>8.8487769487490583E-2</v>
      </c>
      <c r="C37" s="1">
        <v>0.20873793096571772</v>
      </c>
      <c r="D37" s="1">
        <v>1.2879339842106961E-2</v>
      </c>
      <c r="E37" s="1">
        <v>5.3593252354901741E-2</v>
      </c>
      <c r="F37" s="1">
        <v>6.7387626104096279E-2</v>
      </c>
      <c r="G37" s="1">
        <v>4.9446288875512101</v>
      </c>
      <c r="H37" s="1">
        <v>1.4605583949121212</v>
      </c>
      <c r="I37" s="1">
        <v>1.2383287089101315E-2</v>
      </c>
      <c r="J37" s="1">
        <v>0.10507424955081406</v>
      </c>
      <c r="K37" s="1">
        <v>5.6034436187375289E-2</v>
      </c>
      <c r="L37" s="1">
        <v>9.9714923906781799E-2</v>
      </c>
      <c r="M37" s="1">
        <v>0.18471683890341839</v>
      </c>
      <c r="N37" s="1">
        <v>9.4844058001800652E-2</v>
      </c>
      <c r="O37" s="1">
        <v>0.68863370455150197</v>
      </c>
      <c r="P37" s="1">
        <v>11.433349666771667</v>
      </c>
      <c r="Q37" s="1">
        <v>3.4804369107854436</v>
      </c>
      <c r="R37" s="1">
        <v>4.0119295369844936</v>
      </c>
      <c r="S37" s="1">
        <v>0.46262724918817771</v>
      </c>
      <c r="T37" s="1">
        <v>4.9745726054544498E-2</v>
      </c>
      <c r="U37" s="1">
        <v>0.17173735256631445</v>
      </c>
      <c r="V37" s="1">
        <v>0.23111806768210452</v>
      </c>
      <c r="W37" s="1">
        <v>0.48416803025847305</v>
      </c>
      <c r="X37" s="1">
        <v>3.8469926009094366E-2</v>
      </c>
      <c r="Y37" s="1">
        <v>9.4814960794843903E-2</v>
      </c>
      <c r="Z37" s="1">
        <v>1.4111973164276993E-2</v>
      </c>
      <c r="AA37" s="1">
        <v>0.66967407093586973</v>
      </c>
      <c r="AB37" s="1">
        <v>23.186050403816868</v>
      </c>
      <c r="AC37" s="1">
        <v>10.317482293566369</v>
      </c>
      <c r="AD37" s="1">
        <v>24.598098534669766</v>
      </c>
      <c r="AE37" s="1">
        <v>0.842926683723773</v>
      </c>
      <c r="AF37" s="1">
        <v>0.16094965902747274</v>
      </c>
      <c r="AG37" s="1">
        <v>8.7792887421158733E-2</v>
      </c>
      <c r="AH37" s="1">
        <v>0.13509552022342219</v>
      </c>
      <c r="AI37" s="1">
        <v>0.2564515949091557</v>
      </c>
      <c r="AJ37" s="1">
        <v>0.1223534334594122</v>
      </c>
      <c r="AK37" s="1">
        <v>0.26789273427178018</v>
      </c>
      <c r="AL37" s="1">
        <v>1.944999637828166E-2</v>
      </c>
      <c r="AM37" s="1">
        <v>0.15993778223299446</v>
      </c>
      <c r="AN37" s="1">
        <v>0.30428330696215761</v>
      </c>
      <c r="AO37" s="1">
        <v>4.6969571915567867</v>
      </c>
      <c r="AP37" s="1">
        <v>4.5071239096336884</v>
      </c>
      <c r="AQ37" s="1">
        <v>0.68339338018105034</v>
      </c>
      <c r="AR37" s="1">
        <v>0.38500105081394709</v>
      </c>
      <c r="AS37" s="1">
        <v>4.8901466548149697E-2</v>
      </c>
    </row>
    <row r="38" spans="1:45" ht="15" customHeight="1" x14ac:dyDescent="0.15">
      <c r="A38"/>
    </row>
    <row r="40" spans="1:45" ht="15" customHeight="1" x14ac:dyDescent="0.15">
      <c r="A40" s="1" t="s">
        <v>293</v>
      </c>
    </row>
    <row r="41" spans="1:45" ht="15" customHeight="1" x14ac:dyDescent="0.15">
      <c r="A41" s="1" t="s">
        <v>24</v>
      </c>
      <c r="B41" s="1" t="str">
        <f t="shared" ref="B41:AS41" si="3">B21</f>
        <v xml:space="preserve"> 32:2</v>
      </c>
      <c r="C41" s="1" t="str">
        <f t="shared" si="3"/>
        <v xml:space="preserve"> 32:1</v>
      </c>
      <c r="D41" s="1" t="str">
        <f t="shared" si="3"/>
        <v xml:space="preserve"> O-34:3</v>
      </c>
      <c r="E41" s="1" t="str">
        <f t="shared" si="3"/>
        <v xml:space="preserve"> O-34:2</v>
      </c>
      <c r="F41" s="1" t="str">
        <f t="shared" si="3"/>
        <v xml:space="preserve"> O-34:1</v>
      </c>
      <c r="G41" s="1" t="str">
        <f t="shared" si="3"/>
        <v xml:space="preserve"> 34:2</v>
      </c>
      <c r="H41" s="1" t="str">
        <f t="shared" si="3"/>
        <v xml:space="preserve"> 34:1</v>
      </c>
      <c r="I41" s="1" t="str">
        <f t="shared" si="3"/>
        <v xml:space="preserve"> O-36:6</v>
      </c>
      <c r="J41" s="1" t="str">
        <f t="shared" si="3"/>
        <v xml:space="preserve"> O-36:5</v>
      </c>
      <c r="K41" s="1" t="str">
        <f t="shared" si="3"/>
        <v xml:space="preserve"> O-36:4</v>
      </c>
      <c r="L41" s="1" t="str">
        <f t="shared" si="3"/>
        <v xml:space="preserve"> O-36:3</v>
      </c>
      <c r="M41" s="1" t="str">
        <f t="shared" si="3"/>
        <v xml:space="preserve"> O-36:2</v>
      </c>
      <c r="N41" s="1" t="str">
        <f t="shared" si="3"/>
        <v xml:space="preserve"> O-36:1</v>
      </c>
      <c r="O41" s="1" t="str">
        <f t="shared" si="3"/>
        <v xml:space="preserve"> 36:5</v>
      </c>
      <c r="P41" s="1" t="str">
        <f t="shared" si="3"/>
        <v xml:space="preserve"> 36:4</v>
      </c>
      <c r="Q41" s="1" t="str">
        <f t="shared" si="3"/>
        <v xml:space="preserve"> 36:3</v>
      </c>
      <c r="R41" s="1" t="str">
        <f t="shared" si="3"/>
        <v xml:space="preserve"> 36:2</v>
      </c>
      <c r="S41" s="1" t="str">
        <f t="shared" si="3"/>
        <v xml:space="preserve"> 36:1</v>
      </c>
      <c r="T41" s="1" t="str">
        <f t="shared" si="3"/>
        <v xml:space="preserve"> 36:0</v>
      </c>
      <c r="U41" s="1" t="str">
        <f t="shared" si="3"/>
        <v xml:space="preserve"> O-38:6</v>
      </c>
      <c r="V41" s="1" t="str">
        <f t="shared" si="3"/>
        <v xml:space="preserve"> O-38:5</v>
      </c>
      <c r="W41" s="1" t="str">
        <f t="shared" si="3"/>
        <v xml:space="preserve"> O-38:4</v>
      </c>
      <c r="X41" s="1" t="str">
        <f t="shared" si="3"/>
        <v xml:space="preserve"> O-38:3</v>
      </c>
      <c r="Y41" s="1" t="str">
        <f t="shared" si="3"/>
        <v xml:space="preserve"> O-38:2</v>
      </c>
      <c r="Z41" s="1" t="str">
        <f t="shared" si="3"/>
        <v xml:space="preserve"> O-38:1</v>
      </c>
      <c r="AA41" s="1" t="str">
        <f t="shared" si="3"/>
        <v xml:space="preserve"> O-38:0</v>
      </c>
      <c r="AB41" s="1" t="str">
        <f t="shared" si="3"/>
        <v xml:space="preserve"> 38:6</v>
      </c>
      <c r="AC41" s="1" t="str">
        <f t="shared" si="3"/>
        <v xml:space="preserve"> 38:5</v>
      </c>
      <c r="AD41" s="1" t="str">
        <f t="shared" si="3"/>
        <v xml:space="preserve"> 38:4</v>
      </c>
      <c r="AE41" s="1" t="str">
        <f t="shared" si="3"/>
        <v xml:space="preserve"> 38:3</v>
      </c>
      <c r="AF41" s="1" t="str">
        <f t="shared" si="3"/>
        <v xml:space="preserve"> 38:2</v>
      </c>
      <c r="AG41" s="1" t="str">
        <f t="shared" si="3"/>
        <v xml:space="preserve"> 38:1</v>
      </c>
      <c r="AH41" s="1" t="str">
        <f t="shared" si="3"/>
        <v xml:space="preserve"> 38:0</v>
      </c>
      <c r="AI41" s="1" t="str">
        <f t="shared" si="3"/>
        <v xml:space="preserve"> O-40:6</v>
      </c>
      <c r="AJ41" s="1" t="str">
        <f t="shared" si="3"/>
        <v xml:space="preserve"> O-40:5</v>
      </c>
      <c r="AK41" s="1" t="str">
        <f t="shared" si="3"/>
        <v xml:space="preserve"> O-40:4</v>
      </c>
      <c r="AL41" s="1" t="str">
        <f t="shared" si="3"/>
        <v xml:space="preserve"> O-40:3</v>
      </c>
      <c r="AM41" s="1" t="str">
        <f t="shared" si="3"/>
        <v xml:space="preserve"> O-40:2</v>
      </c>
      <c r="AN41" s="1" t="str">
        <f t="shared" si="3"/>
        <v xml:space="preserve"> O-40:1</v>
      </c>
      <c r="AO41" s="1" t="str">
        <f t="shared" si="3"/>
        <v xml:space="preserve"> 40:7</v>
      </c>
      <c r="AP41" s="1" t="str">
        <f t="shared" si="3"/>
        <v xml:space="preserve"> 40:6</v>
      </c>
      <c r="AQ41" s="1" t="str">
        <f t="shared" si="3"/>
        <v xml:space="preserve"> 40:5</v>
      </c>
      <c r="AR41" s="1" t="str">
        <f t="shared" si="3"/>
        <v xml:space="preserve"> 40:4</v>
      </c>
      <c r="AS41" s="1" t="str">
        <f t="shared" si="3"/>
        <v xml:space="preserve"> 40:3</v>
      </c>
    </row>
    <row r="42" spans="1:45" ht="15" customHeight="1" x14ac:dyDescent="0.15">
      <c r="A42" s="1" t="str">
        <f>A22</f>
        <v>WT liver</v>
      </c>
      <c r="B42" s="1">
        <f>AVERAGE(B22:B29)</f>
        <v>8.1777957273838339E-2</v>
      </c>
      <c r="C42" s="1">
        <f t="shared" ref="C42:AS42" si="4">AVERAGE(C22:C29)</f>
        <v>0.29225929228604147</v>
      </c>
      <c r="D42" s="1">
        <f t="shared" si="4"/>
        <v>6.0133366966253175E-3</v>
      </c>
      <c r="E42" s="1">
        <f t="shared" si="4"/>
        <v>4.8558364037155993E-2</v>
      </c>
      <c r="F42" s="1">
        <f t="shared" si="4"/>
        <v>5.1276805192917982E-2</v>
      </c>
      <c r="G42" s="1">
        <f t="shared" si="4"/>
        <v>5.0447878935707777</v>
      </c>
      <c r="H42" s="1">
        <f t="shared" si="4"/>
        <v>1.6533309120031805</v>
      </c>
      <c r="I42" s="1">
        <f t="shared" si="4"/>
        <v>1.3190453891816847E-3</v>
      </c>
      <c r="J42" s="1">
        <f t="shared" si="4"/>
        <v>9.7457560645194494E-2</v>
      </c>
      <c r="K42" s="1">
        <f t="shared" si="4"/>
        <v>4.3169204027209904E-2</v>
      </c>
      <c r="L42" s="1">
        <f t="shared" si="4"/>
        <v>9.0865753051301831E-2</v>
      </c>
      <c r="M42" s="1">
        <f t="shared" si="4"/>
        <v>0.17083856237962428</v>
      </c>
      <c r="N42" s="1">
        <f t="shared" si="4"/>
        <v>7.6770125111808071E-2</v>
      </c>
      <c r="O42" s="1">
        <f t="shared" si="4"/>
        <v>0.96877462340339726</v>
      </c>
      <c r="P42" s="1">
        <f t="shared" si="4"/>
        <v>11.747383468031455</v>
      </c>
      <c r="Q42" s="1">
        <f t="shared" si="4"/>
        <v>4.1371824461254114</v>
      </c>
      <c r="R42" s="1">
        <f t="shared" si="4"/>
        <v>4.5081560269556213</v>
      </c>
      <c r="S42" s="1">
        <f t="shared" si="4"/>
        <v>0.54752844003011802</v>
      </c>
      <c r="T42" s="1">
        <f t="shared" si="4"/>
        <v>4.2677741228180952E-2</v>
      </c>
      <c r="U42" s="1">
        <f t="shared" si="4"/>
        <v>0.13630727689559216</v>
      </c>
      <c r="V42" s="1">
        <f t="shared" si="4"/>
        <v>0.20184983880874857</v>
      </c>
      <c r="W42" s="1">
        <f t="shared" si="4"/>
        <v>0.48617938019274309</v>
      </c>
      <c r="X42" s="1">
        <f t="shared" si="4"/>
        <v>4.9237881212660935E-2</v>
      </c>
      <c r="Y42" s="1">
        <f t="shared" si="4"/>
        <v>6.7262788109311758E-2</v>
      </c>
      <c r="Z42" s="1">
        <f t="shared" si="4"/>
        <v>1.9166554917289972E-2</v>
      </c>
      <c r="AA42" s="1">
        <f t="shared" si="4"/>
        <v>0.68195686229776042</v>
      </c>
      <c r="AB42" s="1">
        <f t="shared" si="4"/>
        <v>21.835660386489849</v>
      </c>
      <c r="AC42" s="1">
        <f t="shared" si="4"/>
        <v>11.284867662256442</v>
      </c>
      <c r="AD42" s="1">
        <f t="shared" si="4"/>
        <v>23.019465636048132</v>
      </c>
      <c r="AE42" s="1">
        <f t="shared" si="4"/>
        <v>0.7935095852044205</v>
      </c>
      <c r="AF42" s="1">
        <f t="shared" si="4"/>
        <v>0.16573764046436548</v>
      </c>
      <c r="AG42" s="1">
        <f t="shared" si="4"/>
        <v>6.3442192937404149E-2</v>
      </c>
      <c r="AH42" s="1">
        <f t="shared" si="4"/>
        <v>0.10174159629107027</v>
      </c>
      <c r="AI42" s="1">
        <f t="shared" si="4"/>
        <v>0.19477509214746833</v>
      </c>
      <c r="AJ42" s="1">
        <f t="shared" si="4"/>
        <v>9.0513010186950224E-2</v>
      </c>
      <c r="AK42" s="1">
        <f t="shared" si="4"/>
        <v>0.21248855039596429</v>
      </c>
      <c r="AL42" s="1">
        <f t="shared" si="4"/>
        <v>2.9370177442425058E-3</v>
      </c>
      <c r="AM42" s="1">
        <f t="shared" si="4"/>
        <v>0.1080659591177409</v>
      </c>
      <c r="AN42" s="1">
        <f t="shared" si="4"/>
        <v>0.29430343301751377</v>
      </c>
      <c r="AO42" s="1">
        <f t="shared" si="4"/>
        <v>4.8968040312870453</v>
      </c>
      <c r="AP42" s="1">
        <f t="shared" si="4"/>
        <v>4.654194120165819</v>
      </c>
      <c r="AQ42" s="1">
        <f t="shared" si="4"/>
        <v>0.68448160370332289</v>
      </c>
      <c r="AR42" s="1">
        <f t="shared" si="4"/>
        <v>0.32174542971678954</v>
      </c>
      <c r="AS42" s="1">
        <f t="shared" si="4"/>
        <v>2.3178912952299676E-2</v>
      </c>
    </row>
    <row r="43" spans="1:45" ht="15" customHeight="1" x14ac:dyDescent="0.15">
      <c r="A43" s="1" t="str">
        <f>A34</f>
        <v>COX14 liver</v>
      </c>
      <c r="B43" s="1">
        <f>AVERAGE(B30:B37)</f>
        <v>6.6214931363966459E-2</v>
      </c>
      <c r="C43" s="1">
        <f t="shared" ref="C43:AS43" si="5">AVERAGE(C30:C37)</f>
        <v>0.23564784566907049</v>
      </c>
      <c r="D43" s="1">
        <f t="shared" si="5"/>
        <v>2.681950860249944E-3</v>
      </c>
      <c r="E43" s="1">
        <f t="shared" si="5"/>
        <v>3.8586097507174802E-2</v>
      </c>
      <c r="F43" s="1">
        <f t="shared" si="5"/>
        <v>5.9468952273097737E-2</v>
      </c>
      <c r="G43" s="1">
        <f t="shared" si="5"/>
        <v>5.1830923932738946</v>
      </c>
      <c r="H43" s="1">
        <f t="shared" si="5"/>
        <v>1.8963700639542638</v>
      </c>
      <c r="I43" s="1">
        <f t="shared" si="5"/>
        <v>4.8820546471007257E-3</v>
      </c>
      <c r="J43" s="1">
        <f t="shared" si="5"/>
        <v>0.10270418269112978</v>
      </c>
      <c r="K43" s="1">
        <f t="shared" si="5"/>
        <v>3.8084665654526034E-2</v>
      </c>
      <c r="L43" s="1">
        <f t="shared" si="5"/>
        <v>7.4874984646845846E-2</v>
      </c>
      <c r="M43" s="1">
        <f t="shared" si="5"/>
        <v>0.18986921820769614</v>
      </c>
      <c r="N43" s="1">
        <f t="shared" si="5"/>
        <v>9.0228342753659235E-2</v>
      </c>
      <c r="O43" s="1">
        <f t="shared" si="5"/>
        <v>0.75802642866644598</v>
      </c>
      <c r="P43" s="1">
        <f t="shared" si="5"/>
        <v>11.647513916666982</v>
      </c>
      <c r="Q43" s="1">
        <f t="shared" si="5"/>
        <v>3.8830175666793401</v>
      </c>
      <c r="R43" s="1">
        <f t="shared" si="5"/>
        <v>4.3430914521287347</v>
      </c>
      <c r="S43" s="1">
        <f t="shared" si="5"/>
        <v>0.49600479156420135</v>
      </c>
      <c r="T43" s="1">
        <f t="shared" si="5"/>
        <v>4.0315398349061893E-2</v>
      </c>
      <c r="U43" s="1">
        <f t="shared" si="5"/>
        <v>0.15574207609500298</v>
      </c>
      <c r="V43" s="1">
        <f t="shared" si="5"/>
        <v>0.19475591295616654</v>
      </c>
      <c r="W43" s="1">
        <f t="shared" si="5"/>
        <v>0.50963651732285431</v>
      </c>
      <c r="X43" s="1">
        <f t="shared" si="5"/>
        <v>4.3898460947793497E-2</v>
      </c>
      <c r="Y43" s="1">
        <f t="shared" si="5"/>
        <v>8.0934666088106941E-2</v>
      </c>
      <c r="Z43" s="1">
        <f t="shared" si="5"/>
        <v>1.3951364200644968E-2</v>
      </c>
      <c r="AA43" s="1">
        <f t="shared" si="5"/>
        <v>0.64868350559377319</v>
      </c>
      <c r="AB43" s="1">
        <f t="shared" si="5"/>
        <v>22.612551787756072</v>
      </c>
      <c r="AC43" s="1">
        <f t="shared" si="5"/>
        <v>10.313431839401767</v>
      </c>
      <c r="AD43" s="1">
        <f t="shared" si="5"/>
        <v>23.818741546740934</v>
      </c>
      <c r="AE43" s="1">
        <f t="shared" si="5"/>
        <v>0.84114964439684303</v>
      </c>
      <c r="AF43" s="1">
        <f t="shared" si="5"/>
        <v>0.18198984107777191</v>
      </c>
      <c r="AG43" s="1">
        <f t="shared" si="5"/>
        <v>7.1652828275965086E-2</v>
      </c>
      <c r="AH43" s="1">
        <f t="shared" si="5"/>
        <v>0.10189224266212257</v>
      </c>
      <c r="AI43" s="1">
        <f t="shared" si="5"/>
        <v>0.24564273863386338</v>
      </c>
      <c r="AJ43" s="1">
        <f t="shared" si="5"/>
        <v>0.10798409317981972</v>
      </c>
      <c r="AK43" s="1">
        <f t="shared" si="5"/>
        <v>0.23873442147934848</v>
      </c>
      <c r="AL43" s="1">
        <f t="shared" si="5"/>
        <v>4.6806344517755713E-3</v>
      </c>
      <c r="AM43" s="1">
        <f t="shared" si="5"/>
        <v>0.13673331810767997</v>
      </c>
      <c r="AN43" s="1">
        <f t="shared" si="5"/>
        <v>0.29263389938145357</v>
      </c>
      <c r="AO43" s="1">
        <f t="shared" si="5"/>
        <v>4.6307105388364223</v>
      </c>
      <c r="AP43" s="1">
        <f t="shared" si="5"/>
        <v>4.5106922520024213</v>
      </c>
      <c r="AQ43" s="1">
        <f t="shared" si="5"/>
        <v>0.7054064658183381</v>
      </c>
      <c r="AR43" s="1">
        <f t="shared" si="5"/>
        <v>0.35468773852375995</v>
      </c>
      <c r="AS43" s="1">
        <f t="shared" si="5"/>
        <v>3.2406428511857238E-2</v>
      </c>
    </row>
    <row r="46" spans="1:45" ht="15" customHeight="1" x14ac:dyDescent="0.15">
      <c r="A46" s="1" t="s">
        <v>294</v>
      </c>
    </row>
    <row r="47" spans="1:45" ht="15" customHeight="1" x14ac:dyDescent="0.15">
      <c r="A47" s="1" t="s">
        <v>24</v>
      </c>
      <c r="B47" s="1" t="str">
        <f>B41</f>
        <v xml:space="preserve"> 32:2</v>
      </c>
      <c r="C47" s="1" t="str">
        <f t="shared" ref="C47:AS47" si="6">C41</f>
        <v xml:space="preserve"> 32:1</v>
      </c>
      <c r="D47" s="1" t="str">
        <f t="shared" si="6"/>
        <v xml:space="preserve"> O-34:3</v>
      </c>
      <c r="E47" s="1" t="str">
        <f t="shared" si="6"/>
        <v xml:space="preserve"> O-34:2</v>
      </c>
      <c r="F47" s="1" t="str">
        <f t="shared" si="6"/>
        <v xml:space="preserve"> O-34:1</v>
      </c>
      <c r="G47" s="1" t="str">
        <f t="shared" si="6"/>
        <v xml:space="preserve"> 34:2</v>
      </c>
      <c r="H47" s="1" t="str">
        <f t="shared" si="6"/>
        <v xml:space="preserve"> 34:1</v>
      </c>
      <c r="I47" s="1" t="str">
        <f t="shared" si="6"/>
        <v xml:space="preserve"> O-36:6</v>
      </c>
      <c r="J47" s="1" t="str">
        <f t="shared" si="6"/>
        <v xml:space="preserve"> O-36:5</v>
      </c>
      <c r="K47" s="1" t="str">
        <f t="shared" si="6"/>
        <v xml:space="preserve"> O-36:4</v>
      </c>
      <c r="L47" s="1" t="str">
        <f t="shared" si="6"/>
        <v xml:space="preserve"> O-36:3</v>
      </c>
      <c r="M47" s="1" t="str">
        <f t="shared" si="6"/>
        <v xml:space="preserve"> O-36:2</v>
      </c>
      <c r="N47" s="1" t="str">
        <f t="shared" si="6"/>
        <v xml:space="preserve"> O-36:1</v>
      </c>
      <c r="O47" s="1" t="str">
        <f t="shared" si="6"/>
        <v xml:space="preserve"> 36:5</v>
      </c>
      <c r="P47" s="1" t="str">
        <f t="shared" si="6"/>
        <v xml:space="preserve"> 36:4</v>
      </c>
      <c r="Q47" s="1" t="str">
        <f t="shared" si="6"/>
        <v xml:space="preserve"> 36:3</v>
      </c>
      <c r="R47" s="1" t="str">
        <f t="shared" si="6"/>
        <v xml:space="preserve"> 36:2</v>
      </c>
      <c r="S47" s="1" t="str">
        <f t="shared" si="6"/>
        <v xml:space="preserve"> 36:1</v>
      </c>
      <c r="T47" s="1" t="str">
        <f t="shared" si="6"/>
        <v xml:space="preserve"> 36:0</v>
      </c>
      <c r="U47" s="1" t="str">
        <f t="shared" si="6"/>
        <v xml:space="preserve"> O-38:6</v>
      </c>
      <c r="V47" s="1" t="str">
        <f t="shared" si="6"/>
        <v xml:space="preserve"> O-38:5</v>
      </c>
      <c r="W47" s="1" t="str">
        <f t="shared" si="6"/>
        <v xml:space="preserve"> O-38:4</v>
      </c>
      <c r="X47" s="1" t="str">
        <f t="shared" si="6"/>
        <v xml:space="preserve"> O-38:3</v>
      </c>
      <c r="Y47" s="1" t="str">
        <f t="shared" si="6"/>
        <v xml:space="preserve"> O-38:2</v>
      </c>
      <c r="Z47" s="1" t="str">
        <f t="shared" si="6"/>
        <v xml:space="preserve"> O-38:1</v>
      </c>
      <c r="AA47" s="1" t="str">
        <f t="shared" si="6"/>
        <v xml:space="preserve"> O-38:0</v>
      </c>
      <c r="AB47" s="1" t="str">
        <f t="shared" si="6"/>
        <v xml:space="preserve"> 38:6</v>
      </c>
      <c r="AC47" s="1" t="str">
        <f t="shared" si="6"/>
        <v xml:space="preserve"> 38:5</v>
      </c>
      <c r="AD47" s="1" t="str">
        <f t="shared" si="6"/>
        <v xml:space="preserve"> 38:4</v>
      </c>
      <c r="AE47" s="1" t="str">
        <f t="shared" si="6"/>
        <v xml:space="preserve"> 38:3</v>
      </c>
      <c r="AF47" s="1" t="str">
        <f t="shared" si="6"/>
        <v xml:space="preserve"> 38:2</v>
      </c>
      <c r="AG47" s="1" t="str">
        <f t="shared" si="6"/>
        <v xml:space="preserve"> 38:1</v>
      </c>
      <c r="AH47" s="1" t="str">
        <f t="shared" si="6"/>
        <v xml:space="preserve"> 38:0</v>
      </c>
      <c r="AI47" s="1" t="str">
        <f t="shared" si="6"/>
        <v xml:space="preserve"> O-40:6</v>
      </c>
      <c r="AJ47" s="1" t="str">
        <f t="shared" si="6"/>
        <v xml:space="preserve"> O-40:5</v>
      </c>
      <c r="AK47" s="1" t="str">
        <f t="shared" si="6"/>
        <v xml:space="preserve"> O-40:4</v>
      </c>
      <c r="AL47" s="1" t="str">
        <f t="shared" si="6"/>
        <v xml:space="preserve"> O-40:3</v>
      </c>
      <c r="AM47" s="1" t="str">
        <f t="shared" si="6"/>
        <v xml:space="preserve"> O-40:2</v>
      </c>
      <c r="AN47" s="1" t="str">
        <f t="shared" si="6"/>
        <v xml:space="preserve"> O-40:1</v>
      </c>
      <c r="AO47" s="1" t="str">
        <f t="shared" si="6"/>
        <v xml:space="preserve"> 40:7</v>
      </c>
      <c r="AP47" s="1" t="str">
        <f t="shared" si="6"/>
        <v xml:space="preserve"> 40:6</v>
      </c>
      <c r="AQ47" s="1" t="str">
        <f t="shared" si="6"/>
        <v xml:space="preserve"> 40:5</v>
      </c>
      <c r="AR47" s="1" t="str">
        <f t="shared" si="6"/>
        <v xml:space="preserve"> 40:4</v>
      </c>
      <c r="AS47" s="1" t="str">
        <f t="shared" si="6"/>
        <v xml:space="preserve"> 40:3</v>
      </c>
    </row>
    <row r="48" spans="1:45" ht="15" customHeight="1" x14ac:dyDescent="0.15">
      <c r="A48" s="1" t="str">
        <f>A42</f>
        <v>WT liver</v>
      </c>
      <c r="B48" s="1">
        <f>STDEV(B22:B29)</f>
        <v>1.8119802755228148E-2</v>
      </c>
      <c r="C48" s="1">
        <f t="shared" ref="C48:AS48" si="7">STDEV(C22:C29)</f>
        <v>5.9821125095900408E-2</v>
      </c>
      <c r="D48" s="1">
        <f t="shared" si="7"/>
        <v>8.5355508197173437E-3</v>
      </c>
      <c r="E48" s="1">
        <f t="shared" si="7"/>
        <v>1.3900802693766428E-2</v>
      </c>
      <c r="F48" s="1">
        <f t="shared" si="7"/>
        <v>1.9505127546857678E-2</v>
      </c>
      <c r="G48" s="1">
        <f t="shared" si="7"/>
        <v>0.50289154063365182</v>
      </c>
      <c r="H48" s="1">
        <f t="shared" si="7"/>
        <v>0.61839011880149086</v>
      </c>
      <c r="I48" s="1">
        <f t="shared" si="7"/>
        <v>3.7308237575328718E-3</v>
      </c>
      <c r="J48" s="1">
        <f t="shared" si="7"/>
        <v>2.1220014162449698E-2</v>
      </c>
      <c r="K48" s="1">
        <f t="shared" si="7"/>
        <v>1.5846945270687574E-2</v>
      </c>
      <c r="L48" s="1">
        <f t="shared" si="7"/>
        <v>2.4733672842763246E-2</v>
      </c>
      <c r="M48" s="1">
        <f t="shared" si="7"/>
        <v>5.4078429295096674E-2</v>
      </c>
      <c r="N48" s="1">
        <f t="shared" si="7"/>
        <v>3.9404550403970895E-2</v>
      </c>
      <c r="O48" s="1">
        <f t="shared" si="7"/>
        <v>0.18654223806288012</v>
      </c>
      <c r="P48" s="1">
        <f t="shared" si="7"/>
        <v>1.1370129694098421</v>
      </c>
      <c r="Q48" s="1">
        <f t="shared" si="7"/>
        <v>0.79589590430449619</v>
      </c>
      <c r="R48" s="1">
        <f t="shared" si="7"/>
        <v>0.4486089574562131</v>
      </c>
      <c r="S48" s="1">
        <f t="shared" si="7"/>
        <v>0.16680472124981963</v>
      </c>
      <c r="T48" s="1">
        <f t="shared" si="7"/>
        <v>1.1499726183062923E-2</v>
      </c>
      <c r="U48" s="1">
        <f t="shared" si="7"/>
        <v>2.694764716632516E-2</v>
      </c>
      <c r="V48" s="1">
        <f t="shared" si="7"/>
        <v>2.5075709116675834E-2</v>
      </c>
      <c r="W48" s="1">
        <f t="shared" si="7"/>
        <v>7.6645381318036374E-2</v>
      </c>
      <c r="X48" s="1">
        <f t="shared" si="7"/>
        <v>2.3975150607047434E-2</v>
      </c>
      <c r="Y48" s="1">
        <f t="shared" si="7"/>
        <v>2.7801446401562936E-2</v>
      </c>
      <c r="Z48" s="1">
        <f t="shared" si="7"/>
        <v>1.2250555581177772E-2</v>
      </c>
      <c r="AA48" s="1">
        <f t="shared" si="7"/>
        <v>6.5276576279415896E-2</v>
      </c>
      <c r="AB48" s="1">
        <f t="shared" si="7"/>
        <v>1.3649833736627441</v>
      </c>
      <c r="AC48" s="1">
        <f t="shared" si="7"/>
        <v>1.1978309668854521</v>
      </c>
      <c r="AD48" s="1">
        <f t="shared" si="7"/>
        <v>1.6754607455645485</v>
      </c>
      <c r="AE48" s="1">
        <f t="shared" si="7"/>
        <v>0.1132339387137941</v>
      </c>
      <c r="AF48" s="1">
        <f t="shared" si="7"/>
        <v>4.7178412212633448E-2</v>
      </c>
      <c r="AG48" s="1">
        <f t="shared" si="7"/>
        <v>1.8222272781412172E-2</v>
      </c>
      <c r="AH48" s="1">
        <f t="shared" si="7"/>
        <v>2.122703629440563E-2</v>
      </c>
      <c r="AI48" s="1">
        <f t="shared" si="7"/>
        <v>2.9443613803654088E-2</v>
      </c>
      <c r="AJ48" s="1">
        <f t="shared" si="7"/>
        <v>2.2948980478348278E-2</v>
      </c>
      <c r="AK48" s="1">
        <f t="shared" si="7"/>
        <v>4.5268909363997009E-2</v>
      </c>
      <c r="AL48" s="1">
        <f t="shared" si="7"/>
        <v>4.0648758117981408E-3</v>
      </c>
      <c r="AM48" s="1">
        <f t="shared" si="7"/>
        <v>1.5909646094378321E-2</v>
      </c>
      <c r="AN48" s="1">
        <f t="shared" si="7"/>
        <v>2.2920447793219192E-2</v>
      </c>
      <c r="AO48" s="1">
        <f t="shared" si="7"/>
        <v>0.21249003802979466</v>
      </c>
      <c r="AP48" s="1">
        <f t="shared" si="7"/>
        <v>0.90479472759926793</v>
      </c>
      <c r="AQ48" s="1">
        <f t="shared" si="7"/>
        <v>5.411104916750438E-2</v>
      </c>
      <c r="AR48" s="1">
        <f t="shared" si="7"/>
        <v>4.3008678278319397E-2</v>
      </c>
      <c r="AS48" s="1">
        <f t="shared" si="7"/>
        <v>1.2735875084998242E-2</v>
      </c>
    </row>
    <row r="49" spans="1:45" ht="15" customHeight="1" x14ac:dyDescent="0.15">
      <c r="A49" s="1" t="str">
        <f t="shared" ref="A49" si="8">A43</f>
        <v>COX14 liver</v>
      </c>
      <c r="B49" s="1">
        <f>STDEV(B30:B37)</f>
        <v>3.0271178833154881E-2</v>
      </c>
      <c r="C49" s="1">
        <f t="shared" ref="C49:AS49" si="9">STDEV(C30:C37)</f>
        <v>5.9945620501621048E-2</v>
      </c>
      <c r="D49" s="1">
        <f t="shared" si="9"/>
        <v>4.9045341014605391E-3</v>
      </c>
      <c r="E49" s="1">
        <f t="shared" si="9"/>
        <v>1.4626443117785836E-2</v>
      </c>
      <c r="F49" s="1">
        <f t="shared" si="9"/>
        <v>1.5179880036126093E-2</v>
      </c>
      <c r="G49" s="1">
        <f t="shared" si="9"/>
        <v>0.88472348206400209</v>
      </c>
      <c r="H49" s="1">
        <f t="shared" si="9"/>
        <v>0.73120843212582864</v>
      </c>
      <c r="I49" s="1">
        <f t="shared" si="9"/>
        <v>8.4139486476030173E-3</v>
      </c>
      <c r="J49" s="1">
        <f t="shared" si="9"/>
        <v>2.3009405689397931E-2</v>
      </c>
      <c r="K49" s="1">
        <f t="shared" si="9"/>
        <v>2.084605402647495E-2</v>
      </c>
      <c r="L49" s="1">
        <f t="shared" si="9"/>
        <v>2.6338972851656525E-2</v>
      </c>
      <c r="M49" s="1">
        <f t="shared" si="9"/>
        <v>2.9971503052661861E-2</v>
      </c>
      <c r="N49" s="1">
        <f t="shared" si="9"/>
        <v>2.5757789269436306E-2</v>
      </c>
      <c r="O49" s="1">
        <f t="shared" si="9"/>
        <v>0.18986062363712874</v>
      </c>
      <c r="P49" s="1">
        <f t="shared" si="9"/>
        <v>1.4962834247902235</v>
      </c>
      <c r="Q49" s="1">
        <f t="shared" si="9"/>
        <v>0.80403689694812397</v>
      </c>
      <c r="R49" s="1">
        <f t="shared" si="9"/>
        <v>0.52766582333377654</v>
      </c>
      <c r="S49" s="1">
        <f t="shared" si="9"/>
        <v>0.15315771551134161</v>
      </c>
      <c r="T49" s="1">
        <f t="shared" si="9"/>
        <v>1.1451423359115658E-2</v>
      </c>
      <c r="U49" s="1">
        <f t="shared" si="9"/>
        <v>1.7974155205171326E-2</v>
      </c>
      <c r="V49" s="1">
        <f t="shared" si="9"/>
        <v>4.0980176396959042E-2</v>
      </c>
      <c r="W49" s="1">
        <f t="shared" si="9"/>
        <v>6.0607822450433731E-2</v>
      </c>
      <c r="X49" s="1">
        <f t="shared" si="9"/>
        <v>1.2948008056831727E-2</v>
      </c>
      <c r="Y49" s="1">
        <f t="shared" si="9"/>
        <v>1.3865282103569201E-2</v>
      </c>
      <c r="Z49" s="1">
        <f t="shared" si="9"/>
        <v>8.5506468750353674E-3</v>
      </c>
      <c r="AA49" s="1">
        <f t="shared" si="9"/>
        <v>7.7188062501825472E-2</v>
      </c>
      <c r="AB49" s="1">
        <f t="shared" si="9"/>
        <v>1.5175435961725841</v>
      </c>
      <c r="AC49" s="1">
        <f t="shared" si="9"/>
        <v>1.0478781643876098</v>
      </c>
      <c r="AD49" s="1">
        <f t="shared" si="9"/>
        <v>2.0583244246919676</v>
      </c>
      <c r="AE49" s="1">
        <f t="shared" si="9"/>
        <v>0.1477423845509479</v>
      </c>
      <c r="AF49" s="1">
        <f t="shared" si="9"/>
        <v>3.3345137175720102E-2</v>
      </c>
      <c r="AG49" s="1">
        <f t="shared" si="9"/>
        <v>1.0412831391885497E-2</v>
      </c>
      <c r="AH49" s="1">
        <f t="shared" si="9"/>
        <v>1.6715359674836488E-2</v>
      </c>
      <c r="AI49" s="1">
        <f t="shared" si="9"/>
        <v>5.0854091187643065E-2</v>
      </c>
      <c r="AJ49" s="1">
        <f t="shared" si="9"/>
        <v>2.6066158534562466E-2</v>
      </c>
      <c r="AK49" s="1">
        <f t="shared" si="9"/>
        <v>5.088489710838974E-2</v>
      </c>
      <c r="AL49" s="1">
        <f t="shared" si="9"/>
        <v>8.6755693502182686E-3</v>
      </c>
      <c r="AM49" s="1">
        <f t="shared" si="9"/>
        <v>1.6868389983668894E-2</v>
      </c>
      <c r="AN49" s="1">
        <f t="shared" si="9"/>
        <v>2.4101365695125172E-2</v>
      </c>
      <c r="AO49" s="1">
        <f t="shared" si="9"/>
        <v>0.38352562113245725</v>
      </c>
      <c r="AP49" s="1">
        <f t="shared" si="9"/>
        <v>1.1811651782223174</v>
      </c>
      <c r="AQ49" s="1">
        <f t="shared" si="9"/>
        <v>4.3093721408322502E-2</v>
      </c>
      <c r="AR49" s="1">
        <f t="shared" si="9"/>
        <v>6.9706197265584205E-2</v>
      </c>
      <c r="AS49" s="1">
        <f t="shared" si="9"/>
        <v>1.8217612096356195E-2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9"/>
  <sheetViews>
    <sheetView topLeftCell="A18" workbookViewId="0">
      <selection activeCell="S40" sqref="S40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8" ht="15" customHeight="1" x14ac:dyDescent="0.15">
      <c r="A1" s="8" t="s">
        <v>461</v>
      </c>
    </row>
    <row r="2" spans="1:8" s="2" customFormat="1" ht="50.25" customHeight="1" x14ac:dyDescent="0.15">
      <c r="B2" s="2" t="s">
        <v>280</v>
      </c>
      <c r="C2" s="2" t="s">
        <v>25</v>
      </c>
      <c r="D2" s="2" t="s">
        <v>305</v>
      </c>
      <c r="E2" s="2" t="s">
        <v>306</v>
      </c>
      <c r="F2" s="2" t="s">
        <v>307</v>
      </c>
      <c r="G2" s="2" t="s">
        <v>308</v>
      </c>
      <c r="H2" s="2" t="s">
        <v>128</v>
      </c>
    </row>
    <row r="3" spans="1:8" ht="15" customHeight="1" x14ac:dyDescent="0.2">
      <c r="A3" s="24" t="s">
        <v>456</v>
      </c>
      <c r="B3" s="1" t="s">
        <v>302</v>
      </c>
      <c r="C3" s="1">
        <v>14</v>
      </c>
      <c r="D3" s="1">
        <v>22</v>
      </c>
      <c r="E3" s="1">
        <v>10.655796084133737</v>
      </c>
      <c r="F3" s="1">
        <v>10.581091581420113</v>
      </c>
      <c r="G3" s="1">
        <v>0.7557922558157224</v>
      </c>
    </row>
    <row r="4" spans="1:8" ht="15" customHeight="1" x14ac:dyDescent="0.2">
      <c r="A4" s="24" t="s">
        <v>456</v>
      </c>
      <c r="B4" s="1" t="s">
        <v>303</v>
      </c>
      <c r="C4" s="1">
        <v>13</v>
      </c>
      <c r="D4" s="1">
        <v>22</v>
      </c>
      <c r="E4" s="1">
        <v>12.112066741161186</v>
      </c>
      <c r="F4" s="1">
        <v>12.057990953404081</v>
      </c>
      <c r="G4" s="1">
        <v>0.92753776564646795</v>
      </c>
    </row>
    <row r="5" spans="1:8" ht="15" customHeight="1" x14ac:dyDescent="0.2">
      <c r="A5" s="24" t="s">
        <v>456</v>
      </c>
      <c r="B5" s="1" t="s">
        <v>442</v>
      </c>
      <c r="C5" s="1">
        <v>13</v>
      </c>
      <c r="D5" s="1">
        <v>22</v>
      </c>
      <c r="E5" s="1">
        <v>13.032161561876642</v>
      </c>
      <c r="F5" s="1">
        <v>13.086038070974615</v>
      </c>
      <c r="G5" s="1">
        <v>1.0066183131518938</v>
      </c>
    </row>
    <row r="6" spans="1:8" ht="15" customHeight="1" x14ac:dyDescent="0.2">
      <c r="A6" s="24" t="s">
        <v>456</v>
      </c>
      <c r="B6" s="1" t="s">
        <v>443</v>
      </c>
      <c r="C6" s="1">
        <v>13</v>
      </c>
      <c r="D6" s="1">
        <v>22</v>
      </c>
      <c r="E6" s="1">
        <v>13.050437654397244</v>
      </c>
      <c r="F6" s="1">
        <v>13.106872816448105</v>
      </c>
      <c r="G6" s="1">
        <v>1.0082209858806235</v>
      </c>
    </row>
    <row r="7" spans="1:8" ht="15" customHeight="1" x14ac:dyDescent="0.2">
      <c r="A7" s="24" t="s">
        <v>456</v>
      </c>
      <c r="B7" s="1" t="s">
        <v>444</v>
      </c>
      <c r="C7" s="1">
        <v>26</v>
      </c>
      <c r="D7" s="1">
        <v>22</v>
      </c>
      <c r="E7" s="1">
        <v>15.36937380008049</v>
      </c>
      <c r="F7" s="1">
        <v>15.750460022527006</v>
      </c>
      <c r="G7" s="1">
        <v>0.60578692394334643</v>
      </c>
    </row>
    <row r="8" spans="1:8" ht="15" customHeight="1" x14ac:dyDescent="0.2">
      <c r="A8" s="24" t="s">
        <v>456</v>
      </c>
      <c r="B8" s="1" t="s">
        <v>445</v>
      </c>
      <c r="C8" s="1">
        <v>16</v>
      </c>
      <c r="D8" s="1">
        <v>22</v>
      </c>
      <c r="E8" s="1">
        <v>11.661200041635865</v>
      </c>
      <c r="F8" s="1">
        <v>11.535923200412265</v>
      </c>
      <c r="G8" s="1">
        <v>0.72099520002576656</v>
      </c>
    </row>
    <row r="9" spans="1:8" ht="15" customHeight="1" x14ac:dyDescent="0.2">
      <c r="A9" s="24" t="s">
        <v>456</v>
      </c>
      <c r="B9" s="1" t="s">
        <v>446</v>
      </c>
      <c r="C9" s="1">
        <v>18</v>
      </c>
      <c r="D9" s="1">
        <v>22</v>
      </c>
      <c r="E9" s="1">
        <v>10.706289221439114</v>
      </c>
      <c r="F9" s="1">
        <v>10.683088672035934</v>
      </c>
      <c r="G9" s="1">
        <v>0.59350492622421858</v>
      </c>
    </row>
    <row r="10" spans="1:8" ht="15" customHeight="1" x14ac:dyDescent="0.2">
      <c r="A10" s="24" t="s">
        <v>456</v>
      </c>
      <c r="B10" s="1" t="s">
        <v>447</v>
      </c>
      <c r="C10" s="1">
        <v>15</v>
      </c>
      <c r="D10" s="1">
        <v>22</v>
      </c>
      <c r="E10" s="1">
        <v>9.2555633437595883</v>
      </c>
      <c r="F10" s="1">
        <v>8.8558935542723489</v>
      </c>
      <c r="G10" s="1">
        <v>0.59039290361815666</v>
      </c>
    </row>
    <row r="11" spans="1:8" ht="15" customHeight="1" x14ac:dyDescent="0.2">
      <c r="A11" s="24" t="s">
        <v>457</v>
      </c>
      <c r="B11" s="1" t="s">
        <v>448</v>
      </c>
      <c r="C11" s="1">
        <v>13</v>
      </c>
      <c r="D11" s="1">
        <v>22</v>
      </c>
      <c r="E11" s="1">
        <v>14.788951448037441</v>
      </c>
      <c r="F11" s="1">
        <v>15.08877854119793</v>
      </c>
      <c r="G11" s="1">
        <v>1.1606752723998406</v>
      </c>
    </row>
    <row r="12" spans="1:8" ht="15" customHeight="1" x14ac:dyDescent="0.2">
      <c r="A12" s="24" t="s">
        <v>457</v>
      </c>
      <c r="B12" s="1" t="s">
        <v>449</v>
      </c>
      <c r="C12" s="1">
        <v>17</v>
      </c>
      <c r="D12" s="1">
        <v>22</v>
      </c>
      <c r="E12" s="1">
        <v>12.79852306601749</v>
      </c>
      <c r="F12" s="1">
        <v>12.819690185695189</v>
      </c>
      <c r="G12" s="1">
        <v>0.75409942268795227</v>
      </c>
    </row>
    <row r="13" spans="1:8" ht="15" customHeight="1" x14ac:dyDescent="0.2">
      <c r="A13" s="24" t="s">
        <v>457</v>
      </c>
      <c r="B13" s="1" t="s">
        <v>450</v>
      </c>
      <c r="C13" s="1">
        <v>11</v>
      </c>
      <c r="D13" s="1">
        <v>22</v>
      </c>
      <c r="E13" s="1">
        <v>9.9216334436116824</v>
      </c>
      <c r="F13" s="1">
        <v>9.5590356589966934</v>
      </c>
      <c r="G13" s="1">
        <v>0.86900324172697208</v>
      </c>
    </row>
    <row r="14" spans="1:8" ht="15" customHeight="1" x14ac:dyDescent="0.2">
      <c r="A14" s="24" t="s">
        <v>457</v>
      </c>
      <c r="B14" s="1" t="s">
        <v>451</v>
      </c>
      <c r="C14" s="1">
        <v>12</v>
      </c>
      <c r="D14" s="1">
        <v>22</v>
      </c>
      <c r="E14" s="1">
        <v>11.102340615129746</v>
      </c>
      <c r="F14" s="1">
        <v>10.900579334305696</v>
      </c>
      <c r="G14" s="1">
        <v>0.90838161119214134</v>
      </c>
    </row>
    <row r="15" spans="1:8" ht="15" customHeight="1" x14ac:dyDescent="0.2">
      <c r="A15" s="24" t="s">
        <v>457</v>
      </c>
      <c r="B15" s="1" t="s">
        <v>452</v>
      </c>
      <c r="C15" s="1">
        <v>22</v>
      </c>
      <c r="D15" s="1">
        <v>22</v>
      </c>
      <c r="E15" s="1">
        <v>12.734410307075665</v>
      </c>
      <c r="F15" s="1">
        <v>12.746601640501506</v>
      </c>
      <c r="G15" s="1">
        <v>0.57939098365915931</v>
      </c>
    </row>
    <row r="16" spans="1:8" ht="15" customHeight="1" x14ac:dyDescent="0.2">
      <c r="A16" s="24" t="s">
        <v>457</v>
      </c>
      <c r="B16" s="1" t="s">
        <v>453</v>
      </c>
      <c r="C16" s="1">
        <v>15</v>
      </c>
      <c r="D16" s="1">
        <v>22</v>
      </c>
      <c r="E16" s="1">
        <v>10.482904968987025</v>
      </c>
      <c r="F16" s="1">
        <v>10.280371924928369</v>
      </c>
      <c r="G16" s="1">
        <v>0.6853581283285578</v>
      </c>
    </row>
    <row r="17" spans="1:15" ht="15" customHeight="1" x14ac:dyDescent="0.2">
      <c r="A17" s="24" t="s">
        <v>457</v>
      </c>
      <c r="B17" s="1" t="s">
        <v>454</v>
      </c>
      <c r="C17" s="1">
        <v>16</v>
      </c>
      <c r="D17" s="1">
        <v>22</v>
      </c>
      <c r="E17" s="1">
        <v>12.018890137472114</v>
      </c>
      <c r="F17" s="1">
        <v>11.944950617981721</v>
      </c>
      <c r="G17" s="1">
        <v>0.74655941362385758</v>
      </c>
    </row>
    <row r="18" spans="1:15" ht="15" customHeight="1" x14ac:dyDescent="0.2">
      <c r="A18" s="24" t="s">
        <v>457</v>
      </c>
      <c r="B18" s="1" t="s">
        <v>455</v>
      </c>
      <c r="C18" s="1">
        <v>13</v>
      </c>
      <c r="D18" s="1">
        <v>22</v>
      </c>
      <c r="E18" s="1">
        <v>12.590670450428222</v>
      </c>
      <c r="F18" s="1">
        <v>12.582738203923419</v>
      </c>
      <c r="G18" s="1">
        <v>0.96790293876333999</v>
      </c>
    </row>
    <row r="20" spans="1:15" ht="15" customHeight="1" x14ac:dyDescent="0.15">
      <c r="A20" s="1" t="s">
        <v>327</v>
      </c>
    </row>
    <row r="21" spans="1:15" ht="15" customHeight="1" x14ac:dyDescent="0.15">
      <c r="A21" s="1" t="s">
        <v>24</v>
      </c>
      <c r="B21" s="1" t="s">
        <v>309</v>
      </c>
      <c r="C21" s="1" t="s">
        <v>310</v>
      </c>
      <c r="D21" s="1" t="s">
        <v>311</v>
      </c>
      <c r="E21" s="1" t="s">
        <v>312</v>
      </c>
      <c r="F21" s="1" t="s">
        <v>313</v>
      </c>
      <c r="G21" s="1" t="s">
        <v>314</v>
      </c>
      <c r="H21" s="1" t="s">
        <v>315</v>
      </c>
      <c r="I21" s="1" t="s">
        <v>316</v>
      </c>
      <c r="J21" s="1" t="s">
        <v>317</v>
      </c>
      <c r="K21" s="1" t="s">
        <v>318</v>
      </c>
      <c r="L21" s="1" t="s">
        <v>319</v>
      </c>
      <c r="M21" s="1" t="s">
        <v>320</v>
      </c>
      <c r="N21" s="1" t="s">
        <v>321</v>
      </c>
      <c r="O21" s="1" t="s">
        <v>322</v>
      </c>
    </row>
    <row r="22" spans="1:15" ht="15" customHeight="1" x14ac:dyDescent="0.15">
      <c r="A22" t="str">
        <f>A3</f>
        <v>WT liver</v>
      </c>
      <c r="B22" s="1">
        <v>0</v>
      </c>
      <c r="C22" s="1">
        <v>0.72025041685042501</v>
      </c>
      <c r="D22" s="1">
        <v>2.0080522804679264</v>
      </c>
      <c r="E22" s="1">
        <v>4.2012227519791958</v>
      </c>
      <c r="F22" s="1">
        <v>46.557768848576842</v>
      </c>
      <c r="G22" s="1">
        <v>1.4478907177689242</v>
      </c>
      <c r="H22" s="1">
        <v>0.63461986158557426</v>
      </c>
      <c r="I22" s="1">
        <v>0.35455192498240989</v>
      </c>
      <c r="J22" s="1">
        <v>19.77702137247126</v>
      </c>
      <c r="K22" s="1">
        <v>7.8221749235220237</v>
      </c>
      <c r="L22" s="1">
        <v>14.397035831704125</v>
      </c>
      <c r="M22" s="1">
        <v>1.1936075642189861</v>
      </c>
      <c r="N22" s="1">
        <v>0</v>
      </c>
      <c r="O22" s="1">
        <v>0.88580350587231327</v>
      </c>
    </row>
    <row r="23" spans="1:15" ht="15" customHeight="1" x14ac:dyDescent="0.15">
      <c r="A23" t="str">
        <f t="shared" ref="A23:A37" si="0">A4</f>
        <v>WT liver</v>
      </c>
      <c r="B23" s="1">
        <v>1.3502165886049462</v>
      </c>
      <c r="C23" s="1">
        <v>4.1897134382738646</v>
      </c>
      <c r="D23" s="1">
        <v>5.2921731813469046</v>
      </c>
      <c r="E23" s="1">
        <v>6.1715035186675227</v>
      </c>
      <c r="F23" s="1">
        <v>38.983816086168204</v>
      </c>
      <c r="G23" s="1">
        <v>2.9978137373186717</v>
      </c>
      <c r="H23" s="1">
        <v>0.68377708995163378</v>
      </c>
      <c r="I23" s="1">
        <v>0.55244975841290933</v>
      </c>
      <c r="J23" s="1">
        <v>16.624779061785386</v>
      </c>
      <c r="K23" s="1">
        <v>8.1065956346517751</v>
      </c>
      <c r="L23" s="1">
        <v>13.330146126672698</v>
      </c>
      <c r="M23" s="1">
        <v>0.70466548911683968</v>
      </c>
      <c r="N23" s="1">
        <v>0</v>
      </c>
      <c r="O23" s="1">
        <v>1.0123502890286407</v>
      </c>
    </row>
    <row r="24" spans="1:15" ht="15" customHeight="1" x14ac:dyDescent="0.15">
      <c r="A24" t="str">
        <f t="shared" si="0"/>
        <v>WT liver</v>
      </c>
      <c r="B24" s="1">
        <v>1.0705092418144369</v>
      </c>
      <c r="C24" s="1">
        <v>3.4702944082118328</v>
      </c>
      <c r="D24" s="1">
        <v>4.3201296974261378</v>
      </c>
      <c r="E24" s="1">
        <v>5.7804415448742263</v>
      </c>
      <c r="F24" s="1">
        <v>39.719021561706661</v>
      </c>
      <c r="G24" s="1">
        <v>1.4531312523007582</v>
      </c>
      <c r="H24" s="1">
        <v>1.6953368802359514</v>
      </c>
      <c r="I24" s="1">
        <v>0.55716256507910888</v>
      </c>
      <c r="J24" s="1">
        <v>15.992342337461444</v>
      </c>
      <c r="K24" s="1">
        <v>8.5735604996381074</v>
      </c>
      <c r="L24" s="1">
        <v>13.636920832331921</v>
      </c>
      <c r="M24" s="1">
        <v>1.9194907876679486</v>
      </c>
      <c r="N24" s="1">
        <v>1.3097354409744033</v>
      </c>
      <c r="O24" s="1">
        <v>0.50192295027704303</v>
      </c>
    </row>
    <row r="25" spans="1:15" ht="15" customHeight="1" x14ac:dyDescent="0.15">
      <c r="A25" t="str">
        <f t="shared" si="0"/>
        <v>WT liver</v>
      </c>
      <c r="B25" s="1">
        <v>1.7002336496758872</v>
      </c>
      <c r="C25" s="1">
        <v>3.4577195074332359</v>
      </c>
      <c r="D25" s="1">
        <v>2.4741783538406494</v>
      </c>
      <c r="E25" s="1">
        <v>7.7481517864930955</v>
      </c>
      <c r="F25" s="1">
        <v>38.51819329024169</v>
      </c>
      <c r="G25" s="1">
        <v>2.1295031328304579</v>
      </c>
      <c r="H25" s="1">
        <v>1.0606625098838203</v>
      </c>
      <c r="I25" s="1">
        <v>1.2525807412406311</v>
      </c>
      <c r="J25" s="1">
        <v>13.902598100227781</v>
      </c>
      <c r="K25" s="1">
        <v>9.5342239691801645</v>
      </c>
      <c r="L25" s="1">
        <v>13.202547986461472</v>
      </c>
      <c r="M25" s="1">
        <v>2.0531451024516949</v>
      </c>
      <c r="N25" s="1">
        <v>1.6937113227693037</v>
      </c>
      <c r="O25" s="1">
        <v>1.272550547270114</v>
      </c>
    </row>
    <row r="26" spans="1:15" ht="15" customHeight="1" x14ac:dyDescent="0.15">
      <c r="A26" t="str">
        <f t="shared" si="0"/>
        <v>WT liver</v>
      </c>
      <c r="B26" s="1">
        <v>1.0954528064985933</v>
      </c>
      <c r="C26" s="1">
        <v>4.2561916321633273</v>
      </c>
      <c r="D26" s="1">
        <v>2.3501982961129992</v>
      </c>
      <c r="E26" s="1">
        <v>8.7260201605500338</v>
      </c>
      <c r="F26" s="1">
        <v>44.751169749600102</v>
      </c>
      <c r="G26" s="1">
        <v>2.8719562293940695</v>
      </c>
      <c r="H26" s="1">
        <v>0.43333636580493318</v>
      </c>
      <c r="I26" s="1">
        <v>0.66404680124148718</v>
      </c>
      <c r="J26" s="1">
        <v>12.750707407670424</v>
      </c>
      <c r="K26" s="1">
        <v>7.4828293996817603</v>
      </c>
      <c r="L26" s="1">
        <v>13.251486941450485</v>
      </c>
      <c r="M26" s="1">
        <v>1.091618307303114</v>
      </c>
      <c r="N26" s="1">
        <v>0.27498590252868266</v>
      </c>
      <c r="O26" s="1">
        <v>0</v>
      </c>
    </row>
    <row r="27" spans="1:15" ht="15" customHeight="1" x14ac:dyDescent="0.15">
      <c r="A27" t="str">
        <f t="shared" si="0"/>
        <v>WT liver</v>
      </c>
      <c r="B27" s="1">
        <v>0.24555674043533168</v>
      </c>
      <c r="C27" s="1">
        <v>2.8432402737079401</v>
      </c>
      <c r="D27" s="1">
        <v>2.1686361132762837</v>
      </c>
      <c r="E27" s="1">
        <v>6.4434833527383599</v>
      </c>
      <c r="F27" s="1">
        <v>43.393769787859434</v>
      </c>
      <c r="G27" s="1">
        <v>1.8813033461325872</v>
      </c>
      <c r="H27" s="1">
        <v>1.0350663140693337</v>
      </c>
      <c r="I27" s="1">
        <v>0.83895601323914537</v>
      </c>
      <c r="J27" s="1">
        <v>15.503637244197851</v>
      </c>
      <c r="K27" s="1">
        <v>10.967461262117101</v>
      </c>
      <c r="L27" s="1">
        <v>12.812020895643499</v>
      </c>
      <c r="M27" s="1">
        <v>0.94153839297637021</v>
      </c>
      <c r="N27" s="1">
        <v>0</v>
      </c>
      <c r="O27" s="1">
        <v>0.92533026360677317</v>
      </c>
    </row>
    <row r="28" spans="1:15" ht="15" customHeight="1" x14ac:dyDescent="0.15">
      <c r="A28" t="str">
        <f t="shared" si="0"/>
        <v>WT liver</v>
      </c>
      <c r="B28" s="1">
        <v>0.179612416243562</v>
      </c>
      <c r="C28" s="1">
        <v>3.0075211502254704</v>
      </c>
      <c r="D28" s="1">
        <v>2.2087114465959545</v>
      </c>
      <c r="E28" s="1">
        <v>6.8921922922500167</v>
      </c>
      <c r="F28" s="1">
        <v>45.336390998434652</v>
      </c>
      <c r="G28" s="1">
        <v>2.3198032260384367</v>
      </c>
      <c r="H28" s="1">
        <v>0.74752873515319651</v>
      </c>
      <c r="I28" s="1">
        <v>0.81416018310698079</v>
      </c>
      <c r="J28" s="1">
        <v>17.246127165368243</v>
      </c>
      <c r="K28" s="1">
        <v>6.5932153052751721</v>
      </c>
      <c r="L28" s="1">
        <v>14.185094460860251</v>
      </c>
      <c r="M28" s="1">
        <v>0</v>
      </c>
      <c r="N28" s="1">
        <v>0</v>
      </c>
      <c r="O28" s="1">
        <v>0.4696426204480722</v>
      </c>
    </row>
    <row r="29" spans="1:15" ht="15" customHeight="1" x14ac:dyDescent="0.15">
      <c r="A29" t="str">
        <f t="shared" si="0"/>
        <v>WT liver</v>
      </c>
      <c r="B29" s="1">
        <v>0</v>
      </c>
      <c r="C29" s="1">
        <v>0.57002614090635928</v>
      </c>
      <c r="D29" s="1">
        <v>3.4788368848042901</v>
      </c>
      <c r="E29" s="1">
        <v>2.539491614461562</v>
      </c>
      <c r="F29" s="1">
        <v>48.539289716510659</v>
      </c>
      <c r="G29" s="1">
        <v>2.0218166926704804</v>
      </c>
      <c r="H29" s="1">
        <v>0</v>
      </c>
      <c r="I29" s="1">
        <v>0</v>
      </c>
      <c r="J29" s="1">
        <v>19.281867786103494</v>
      </c>
      <c r="K29" s="1">
        <v>6.6233908633869332</v>
      </c>
      <c r="L29" s="1">
        <v>15.493378702919735</v>
      </c>
      <c r="M29" s="1">
        <v>0</v>
      </c>
      <c r="N29" s="1">
        <v>0</v>
      </c>
      <c r="O29" s="1">
        <v>1.4519015982364782</v>
      </c>
    </row>
    <row r="30" spans="1:15" ht="15" customHeight="1" x14ac:dyDescent="0.15">
      <c r="A30" t="str">
        <f t="shared" si="0"/>
        <v>COX14 liver</v>
      </c>
      <c r="B30" s="1">
        <v>1.5457400064112452</v>
      </c>
      <c r="C30" s="1">
        <v>2.7978211283309888</v>
      </c>
      <c r="D30" s="1">
        <v>4.2417360497287548</v>
      </c>
      <c r="E30" s="1">
        <v>7.3694009151002273</v>
      </c>
      <c r="F30" s="1">
        <v>37.988244482356805</v>
      </c>
      <c r="G30" s="1">
        <v>1.0834885531969822</v>
      </c>
      <c r="H30" s="1">
        <v>1.4206350643780103</v>
      </c>
      <c r="I30" s="1">
        <v>0.39200556663820002</v>
      </c>
      <c r="J30" s="1">
        <v>15.838172487009345</v>
      </c>
      <c r="K30" s="1">
        <v>10.849015750086876</v>
      </c>
      <c r="L30" s="1">
        <v>12.134117605361711</v>
      </c>
      <c r="M30" s="1">
        <v>1.9196784176438524</v>
      </c>
      <c r="N30" s="1">
        <v>1.2714146297840594</v>
      </c>
      <c r="O30" s="1">
        <v>1.1485293439729565</v>
      </c>
    </row>
    <row r="31" spans="1:15" ht="15" customHeight="1" x14ac:dyDescent="0.15">
      <c r="A31" t="str">
        <f t="shared" si="0"/>
        <v>COX14 liver</v>
      </c>
      <c r="B31" s="1">
        <v>0.23329270911515099</v>
      </c>
      <c r="C31" s="1">
        <v>1.5384983770652205</v>
      </c>
      <c r="D31" s="1">
        <v>2.5619425193492855</v>
      </c>
      <c r="E31" s="1">
        <v>2.919061892925352</v>
      </c>
      <c r="F31" s="1">
        <v>49.133964995970189</v>
      </c>
      <c r="G31" s="1">
        <v>1.1410836170525021</v>
      </c>
      <c r="H31" s="1">
        <v>0.94936206673380197</v>
      </c>
      <c r="I31" s="1">
        <v>0.18871354453601275</v>
      </c>
      <c r="J31" s="1">
        <v>16.372872481091477</v>
      </c>
      <c r="K31" s="1">
        <v>8.7498586982080724</v>
      </c>
      <c r="L31" s="1">
        <v>14.520652025836146</v>
      </c>
      <c r="M31" s="1">
        <v>0.64356572666053669</v>
      </c>
      <c r="N31" s="1">
        <v>0.53546831868479772</v>
      </c>
      <c r="O31" s="1">
        <v>0.51166302677145759</v>
      </c>
    </row>
    <row r="32" spans="1:15" ht="15" customHeight="1" x14ac:dyDescent="0.15">
      <c r="A32" t="str">
        <f t="shared" si="0"/>
        <v>COX14 liver</v>
      </c>
      <c r="B32" s="1">
        <v>0</v>
      </c>
      <c r="C32" s="1">
        <v>1.8053116031327983</v>
      </c>
      <c r="D32" s="1">
        <v>2.69288614312112</v>
      </c>
      <c r="E32" s="1">
        <v>4.296203223773686</v>
      </c>
      <c r="F32" s="1">
        <v>48.324908033563872</v>
      </c>
      <c r="G32" s="1">
        <v>0.69847055963326521</v>
      </c>
      <c r="H32" s="1">
        <v>0.31182075502142387</v>
      </c>
      <c r="I32" s="1">
        <v>0.10908058868170101</v>
      </c>
      <c r="J32" s="1">
        <v>17.586313604512036</v>
      </c>
      <c r="K32" s="1">
        <v>8.1824014434751611</v>
      </c>
      <c r="L32" s="1">
        <v>14.568750028484017</v>
      </c>
      <c r="M32" s="1">
        <v>0.19701513277118959</v>
      </c>
      <c r="N32" s="1">
        <v>0.36463964574027979</v>
      </c>
      <c r="O32" s="1">
        <v>0.86219923808945642</v>
      </c>
    </row>
    <row r="33" spans="1:15" ht="15" customHeight="1" x14ac:dyDescent="0.15">
      <c r="A33" t="str">
        <f t="shared" si="0"/>
        <v>COX14 liver</v>
      </c>
      <c r="B33" s="1">
        <v>0.51281886803849241</v>
      </c>
      <c r="C33" s="1">
        <v>2.0639614682603442</v>
      </c>
      <c r="D33" s="1">
        <v>3.2852359278027667</v>
      </c>
      <c r="E33" s="1">
        <v>2.4171071262374797</v>
      </c>
      <c r="F33" s="1">
        <v>45.820850916969292</v>
      </c>
      <c r="G33" s="1">
        <v>1.0282247301001477</v>
      </c>
      <c r="H33" s="1">
        <v>6.8816437372189843E-2</v>
      </c>
      <c r="I33" s="1">
        <v>0</v>
      </c>
      <c r="J33" s="1">
        <v>20.030494470102777</v>
      </c>
      <c r="K33" s="1">
        <v>9.9454907722521693</v>
      </c>
      <c r="L33" s="1">
        <v>13.167340202487141</v>
      </c>
      <c r="M33" s="1">
        <v>0.63915904924790401</v>
      </c>
      <c r="N33" s="1">
        <v>0</v>
      </c>
      <c r="O33" s="1">
        <v>1.0205000311292993</v>
      </c>
    </row>
    <row r="34" spans="1:15" ht="15" customHeight="1" x14ac:dyDescent="0.15">
      <c r="A34" t="str">
        <f t="shared" si="0"/>
        <v>COX14 liver</v>
      </c>
      <c r="B34" s="1">
        <v>0.72809691289659595</v>
      </c>
      <c r="C34" s="1">
        <v>2.3787621894460234</v>
      </c>
      <c r="D34" s="1">
        <v>2.5021921538733531</v>
      </c>
      <c r="E34" s="1">
        <v>3.7176254411727503</v>
      </c>
      <c r="F34" s="1">
        <v>44.049738517108175</v>
      </c>
      <c r="G34" s="1">
        <v>2.7991174814902529</v>
      </c>
      <c r="H34" s="1">
        <v>1.6357014497493212</v>
      </c>
      <c r="I34" s="1">
        <v>1.3860236793581184</v>
      </c>
      <c r="J34" s="1">
        <v>16.916523149956564</v>
      </c>
      <c r="K34" s="1">
        <v>8.2055656974708278</v>
      </c>
      <c r="L34" s="1">
        <v>14.152805196564453</v>
      </c>
      <c r="M34" s="1">
        <v>1.1171434031134224</v>
      </c>
      <c r="N34" s="1">
        <v>0.41070472780014827</v>
      </c>
      <c r="O34" s="1">
        <v>0</v>
      </c>
    </row>
    <row r="35" spans="1:15" ht="15" customHeight="1" x14ac:dyDescent="0.15">
      <c r="A35" t="str">
        <f t="shared" si="0"/>
        <v>COX14 liver</v>
      </c>
      <c r="B35" s="1">
        <v>0.20520032932182938</v>
      </c>
      <c r="C35" s="1">
        <v>2.290390158391951</v>
      </c>
      <c r="D35" s="1">
        <v>2.8153840314724303</v>
      </c>
      <c r="E35" s="1">
        <v>3.8718206417255874</v>
      </c>
      <c r="F35" s="1">
        <v>49.619283642639466</v>
      </c>
      <c r="G35" s="1">
        <v>1.0655799973405446</v>
      </c>
      <c r="H35" s="1">
        <v>0</v>
      </c>
      <c r="I35" s="1">
        <v>0</v>
      </c>
      <c r="J35" s="1">
        <v>16.818989670063399</v>
      </c>
      <c r="K35" s="1">
        <v>6.9967584282689481</v>
      </c>
      <c r="L35" s="1">
        <v>14.06526717390217</v>
      </c>
      <c r="M35" s="1">
        <v>1.163181900141522</v>
      </c>
      <c r="N35" s="1">
        <v>0.32827023728586363</v>
      </c>
      <c r="O35" s="1">
        <v>0.75987378944630268</v>
      </c>
    </row>
    <row r="36" spans="1:15" ht="15" customHeight="1" x14ac:dyDescent="0.15">
      <c r="A36" t="str">
        <f t="shared" si="0"/>
        <v>COX14 liver</v>
      </c>
      <c r="B36" s="1">
        <v>1.7250055843219814E-2</v>
      </c>
      <c r="C36" s="1">
        <v>1.7638441471112858</v>
      </c>
      <c r="D36" s="1">
        <v>2.2611910028339866</v>
      </c>
      <c r="E36" s="1">
        <v>2.8257393476064174</v>
      </c>
      <c r="F36" s="1">
        <v>49.023919163019308</v>
      </c>
      <c r="G36" s="1">
        <v>0.92010917733684872</v>
      </c>
      <c r="H36" s="1">
        <v>0.55097042655084094</v>
      </c>
      <c r="I36" s="1">
        <v>0</v>
      </c>
      <c r="J36" s="1">
        <v>18.911212296524834</v>
      </c>
      <c r="K36" s="1">
        <v>8.950934173700908</v>
      </c>
      <c r="L36" s="1">
        <v>13.733051196323281</v>
      </c>
      <c r="M36" s="1">
        <v>0.1917190805011513</v>
      </c>
      <c r="N36" s="1">
        <v>0</v>
      </c>
      <c r="O36" s="1">
        <v>0.85005993264792901</v>
      </c>
    </row>
    <row r="37" spans="1:15" ht="15" customHeight="1" x14ac:dyDescent="0.15">
      <c r="A37" t="str">
        <f t="shared" si="0"/>
        <v>COX14 liver</v>
      </c>
      <c r="B37" s="1">
        <v>0.39212918752760773</v>
      </c>
      <c r="C37" s="1">
        <v>2.7045571046706507</v>
      </c>
      <c r="D37" s="1">
        <v>2.5485747433072001</v>
      </c>
      <c r="E37" s="1">
        <v>2.7513852517512261</v>
      </c>
      <c r="F37" s="1">
        <v>44.916936406937424</v>
      </c>
      <c r="G37" s="1">
        <v>1.291021566250909</v>
      </c>
      <c r="H37" s="1">
        <v>1.4397894657521675</v>
      </c>
      <c r="I37" s="1">
        <v>0.78992465563718539</v>
      </c>
      <c r="J37" s="1">
        <v>18.351796446020522</v>
      </c>
      <c r="K37" s="1">
        <v>8.1081670029453914</v>
      </c>
      <c r="L37" s="1">
        <v>14.190868273293928</v>
      </c>
      <c r="M37" s="1">
        <v>0.84960095464908458</v>
      </c>
      <c r="N37" s="1">
        <v>0.86314200116945339</v>
      </c>
      <c r="O37" s="1">
        <v>0.80210694008725969</v>
      </c>
    </row>
    <row r="38" spans="1:15" ht="15" customHeight="1" x14ac:dyDescent="0.15">
      <c r="A38"/>
    </row>
    <row r="40" spans="1:15" ht="15" customHeight="1" x14ac:dyDescent="0.15">
      <c r="A40" s="1" t="s">
        <v>293</v>
      </c>
    </row>
    <row r="41" spans="1:15" ht="15" customHeight="1" x14ac:dyDescent="0.15">
      <c r="A41" s="1" t="s">
        <v>24</v>
      </c>
      <c r="B41" s="1" t="str">
        <f t="shared" ref="B41:O41" si="1">B21</f>
        <v xml:space="preserve"> P-16:0/16:1</v>
      </c>
      <c r="C41" s="1" t="str">
        <f t="shared" si="1"/>
        <v xml:space="preserve"> P-16:0/18:2</v>
      </c>
      <c r="D41" s="1" t="str">
        <f t="shared" si="1"/>
        <v xml:space="preserve"> P-16:0/18:1</v>
      </c>
      <c r="E41" s="1" t="str">
        <f t="shared" si="1"/>
        <v xml:space="preserve"> P-16:0/20:5</v>
      </c>
      <c r="F41" s="1" t="str">
        <f t="shared" si="1"/>
        <v xml:space="preserve"> P-16:0/20:4</v>
      </c>
      <c r="G41" s="1" t="str">
        <f t="shared" si="1"/>
        <v xml:space="preserve"> P-16:0/20:3</v>
      </c>
      <c r="H41" s="1" t="str">
        <f t="shared" si="1"/>
        <v xml:space="preserve"> P-16:0/20:2</v>
      </c>
      <c r="I41" s="1" t="str">
        <f t="shared" si="1"/>
        <v xml:space="preserve"> P-16:0/20:1</v>
      </c>
      <c r="J41" s="1" t="str">
        <f t="shared" si="1"/>
        <v xml:space="preserve"> P-16:0/22:6</v>
      </c>
      <c r="K41" s="1" t="str">
        <f t="shared" si="1"/>
        <v xml:space="preserve"> P-16:0/22:5</v>
      </c>
      <c r="L41" s="1" t="str">
        <f t="shared" si="1"/>
        <v xml:space="preserve"> P-16:0/22:4</v>
      </c>
      <c r="M41" s="1" t="str">
        <f t="shared" si="1"/>
        <v xml:space="preserve"> P-16:0/22:3</v>
      </c>
      <c r="N41" s="1" t="str">
        <f t="shared" si="1"/>
        <v xml:space="preserve"> P-16:0/22:2</v>
      </c>
      <c r="O41" s="1" t="str">
        <f t="shared" si="1"/>
        <v xml:space="preserve"> P-16:0/22:1</v>
      </c>
    </row>
    <row r="42" spans="1:15" ht="15" customHeight="1" x14ac:dyDescent="0.15">
      <c r="A42" s="1" t="str">
        <f>A22</f>
        <v>WT liver</v>
      </c>
      <c r="B42" s="1">
        <f>AVERAGE(B22:B29)</f>
        <v>0.70519768040909458</v>
      </c>
      <c r="C42" s="1">
        <f t="shared" ref="C42:O42" si="2">AVERAGE(C22:C29)</f>
        <v>2.8143696209715574</v>
      </c>
      <c r="D42" s="1">
        <f t="shared" si="2"/>
        <v>3.0376145317338934</v>
      </c>
      <c r="E42" s="1">
        <f t="shared" si="2"/>
        <v>6.0628133777517519</v>
      </c>
      <c r="F42" s="1">
        <f t="shared" si="2"/>
        <v>43.224927504887283</v>
      </c>
      <c r="G42" s="1">
        <f t="shared" si="2"/>
        <v>2.1404022918067982</v>
      </c>
      <c r="H42" s="1">
        <f t="shared" si="2"/>
        <v>0.78629096958555555</v>
      </c>
      <c r="I42" s="1">
        <f t="shared" si="2"/>
        <v>0.62923849841283397</v>
      </c>
      <c r="J42" s="1">
        <f t="shared" si="2"/>
        <v>16.384885059410735</v>
      </c>
      <c r="K42" s="1">
        <f t="shared" si="2"/>
        <v>8.2129314821816308</v>
      </c>
      <c r="L42" s="1">
        <f t="shared" si="2"/>
        <v>13.788578972255522</v>
      </c>
      <c r="M42" s="1">
        <f t="shared" si="2"/>
        <v>0.98800820546686918</v>
      </c>
      <c r="N42" s="1">
        <f t="shared" si="2"/>
        <v>0.40980408328404866</v>
      </c>
      <c r="O42" s="1">
        <f t="shared" si="2"/>
        <v>0.8149377218424293</v>
      </c>
    </row>
    <row r="43" spans="1:15" ht="15" customHeight="1" x14ac:dyDescent="0.15">
      <c r="A43" s="1" t="str">
        <f>A30</f>
        <v>COX14 liver</v>
      </c>
      <c r="B43" s="1">
        <f>AVERAGE(B30:B37)</f>
        <v>0.45431600864426774</v>
      </c>
      <c r="C43" s="1">
        <f t="shared" ref="C43:O43" si="3">AVERAGE(C30:C37)</f>
        <v>2.1678932720511579</v>
      </c>
      <c r="D43" s="1">
        <f t="shared" si="3"/>
        <v>2.8636428214361116</v>
      </c>
      <c r="E43" s="1">
        <f t="shared" si="3"/>
        <v>3.771042980036591</v>
      </c>
      <c r="F43" s="1">
        <f t="shared" si="3"/>
        <v>46.109730769820573</v>
      </c>
      <c r="G43" s="1">
        <f t="shared" si="3"/>
        <v>1.2533869603001815</v>
      </c>
      <c r="H43" s="1">
        <f t="shared" si="3"/>
        <v>0.79713695819471952</v>
      </c>
      <c r="I43" s="1">
        <f t="shared" si="3"/>
        <v>0.35821850435640223</v>
      </c>
      <c r="J43" s="1">
        <f t="shared" si="3"/>
        <v>17.60329682566012</v>
      </c>
      <c r="K43" s="1">
        <f t="shared" si="3"/>
        <v>8.7485239958010439</v>
      </c>
      <c r="L43" s="1">
        <f t="shared" si="3"/>
        <v>13.816606462781605</v>
      </c>
      <c r="M43" s="1">
        <f t="shared" si="3"/>
        <v>0.8401329580910829</v>
      </c>
      <c r="N43" s="1">
        <f t="shared" si="3"/>
        <v>0.47170494505807525</v>
      </c>
      <c r="O43" s="1">
        <f t="shared" si="3"/>
        <v>0.74436653776808259</v>
      </c>
    </row>
    <row r="46" spans="1:15" ht="15" customHeight="1" x14ac:dyDescent="0.15">
      <c r="A46" s="1" t="s">
        <v>294</v>
      </c>
    </row>
    <row r="47" spans="1:15" ht="15" customHeight="1" x14ac:dyDescent="0.15">
      <c r="A47" s="1" t="s">
        <v>24</v>
      </c>
      <c r="B47" s="1" t="str">
        <f t="shared" ref="B47:O47" si="4">B41</f>
        <v xml:space="preserve"> P-16:0/16:1</v>
      </c>
      <c r="C47" s="1" t="str">
        <f t="shared" si="4"/>
        <v xml:space="preserve"> P-16:0/18:2</v>
      </c>
      <c r="D47" s="1" t="str">
        <f t="shared" si="4"/>
        <v xml:space="preserve"> P-16:0/18:1</v>
      </c>
      <c r="E47" s="1" t="str">
        <f t="shared" si="4"/>
        <v xml:space="preserve"> P-16:0/20:5</v>
      </c>
      <c r="F47" s="1" t="str">
        <f t="shared" si="4"/>
        <v xml:space="preserve"> P-16:0/20:4</v>
      </c>
      <c r="G47" s="1" t="str">
        <f t="shared" si="4"/>
        <v xml:space="preserve"> P-16:0/20:3</v>
      </c>
      <c r="H47" s="1" t="str">
        <f t="shared" si="4"/>
        <v xml:space="preserve"> P-16:0/20:2</v>
      </c>
      <c r="I47" s="1" t="str">
        <f t="shared" si="4"/>
        <v xml:space="preserve"> P-16:0/20:1</v>
      </c>
      <c r="J47" s="1" t="str">
        <f t="shared" si="4"/>
        <v xml:space="preserve"> P-16:0/22:6</v>
      </c>
      <c r="K47" s="1" t="str">
        <f t="shared" si="4"/>
        <v xml:space="preserve"> P-16:0/22:5</v>
      </c>
      <c r="L47" s="1" t="str">
        <f t="shared" si="4"/>
        <v xml:space="preserve"> P-16:0/22:4</v>
      </c>
      <c r="M47" s="1" t="str">
        <f t="shared" si="4"/>
        <v xml:space="preserve"> P-16:0/22:3</v>
      </c>
      <c r="N47" s="1" t="str">
        <f t="shared" si="4"/>
        <v xml:space="preserve"> P-16:0/22:2</v>
      </c>
      <c r="O47" s="1" t="str">
        <f t="shared" si="4"/>
        <v xml:space="preserve"> P-16:0/22:1</v>
      </c>
    </row>
    <row r="48" spans="1:15" ht="15" customHeight="1" x14ac:dyDescent="0.15">
      <c r="A48" s="1" t="str">
        <f>A42</f>
        <v>WT liver</v>
      </c>
      <c r="B48" s="1">
        <f>STDEV(B22:B29)</f>
        <v>0.67337261738601695</v>
      </c>
      <c r="C48" s="1">
        <f t="shared" ref="C48:O48" si="5">STDEV(C22:C29)</f>
        <v>1.4280411986903019</v>
      </c>
      <c r="D48" s="1">
        <f t="shared" si="5"/>
        <v>1.2079948363599837</v>
      </c>
      <c r="E48" s="1">
        <f t="shared" si="5"/>
        <v>1.9543606275625056</v>
      </c>
      <c r="F48" s="1">
        <f t="shared" si="5"/>
        <v>3.7530602340893466</v>
      </c>
      <c r="G48" s="1">
        <f t="shared" si="5"/>
        <v>0.57764764436164562</v>
      </c>
      <c r="H48" s="1">
        <f t="shared" si="5"/>
        <v>0.49876698744265174</v>
      </c>
      <c r="I48" s="1">
        <f t="shared" si="5"/>
        <v>0.36847754097074614</v>
      </c>
      <c r="J48" s="1">
        <f t="shared" si="5"/>
        <v>2.4200964572010912</v>
      </c>
      <c r="K48" s="1">
        <f t="shared" si="5"/>
        <v>1.4789218252781504</v>
      </c>
      <c r="L48" s="1">
        <f t="shared" si="5"/>
        <v>0.86623265699907381</v>
      </c>
      <c r="M48" s="1">
        <f t="shared" si="5"/>
        <v>0.76438075088881996</v>
      </c>
      <c r="N48" s="1">
        <f t="shared" si="5"/>
        <v>0.68828639423266635</v>
      </c>
      <c r="O48" s="1">
        <f t="shared" si="5"/>
        <v>0.47096301293657156</v>
      </c>
    </row>
    <row r="49" spans="1:15" ht="15" customHeight="1" x14ac:dyDescent="0.15">
      <c r="A49" s="1" t="str">
        <f>A43</f>
        <v>COX14 liver</v>
      </c>
      <c r="B49" s="1">
        <f>STDEV(B30:B37)</f>
        <v>0.50452123205217791</v>
      </c>
      <c r="C49" s="1">
        <f t="shared" ref="C49:O49" si="6">STDEV(C30:C37)</f>
        <v>0.45449332487939409</v>
      </c>
      <c r="D49" s="1">
        <f t="shared" si="6"/>
        <v>0.63158012636714578</v>
      </c>
      <c r="E49" s="1">
        <f t="shared" si="6"/>
        <v>1.5914637283388307</v>
      </c>
      <c r="F49" s="1">
        <f t="shared" si="6"/>
        <v>3.9018452755951971</v>
      </c>
      <c r="G49" s="1">
        <f t="shared" si="6"/>
        <v>0.6477601512613913</v>
      </c>
      <c r="H49" s="1">
        <f t="shared" si="6"/>
        <v>0.65357510373824879</v>
      </c>
      <c r="I49" s="1">
        <f t="shared" si="6"/>
        <v>0.49564652834340206</v>
      </c>
      <c r="J49" s="1">
        <f t="shared" si="6"/>
        <v>1.4080825457824138</v>
      </c>
      <c r="K49" s="1">
        <f t="shared" si="6"/>
        <v>1.194021109837698</v>
      </c>
      <c r="L49" s="1">
        <f t="shared" si="6"/>
        <v>0.81377696607470329</v>
      </c>
      <c r="M49" s="1">
        <f t="shared" si="6"/>
        <v>0.56816417775832828</v>
      </c>
      <c r="N49" s="1">
        <f t="shared" si="6"/>
        <v>0.42721572790062784</v>
      </c>
      <c r="O49" s="1">
        <f t="shared" si="6"/>
        <v>0.35384819476216711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49"/>
  <sheetViews>
    <sheetView workbookViewId="0">
      <selection activeCell="D3" sqref="D3:D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8" ht="15" customHeight="1" x14ac:dyDescent="0.15">
      <c r="A1" s="8" t="s">
        <v>462</v>
      </c>
    </row>
    <row r="2" spans="1:8" s="2" customFormat="1" ht="50.25" customHeight="1" x14ac:dyDescent="0.15">
      <c r="B2" s="2" t="s">
        <v>280</v>
      </c>
      <c r="C2" s="2" t="s">
        <v>25</v>
      </c>
      <c r="D2" s="2" t="s">
        <v>323</v>
      </c>
      <c r="E2" s="2" t="s">
        <v>324</v>
      </c>
      <c r="F2" s="2" t="s">
        <v>325</v>
      </c>
      <c r="G2" s="2" t="s">
        <v>326</v>
      </c>
      <c r="H2" s="2" t="s">
        <v>128</v>
      </c>
    </row>
    <row r="3" spans="1:8" ht="15" customHeight="1" x14ac:dyDescent="0.2">
      <c r="A3" s="24" t="s">
        <v>456</v>
      </c>
      <c r="B3" s="1" t="s">
        <v>302</v>
      </c>
      <c r="C3" s="1">
        <v>14</v>
      </c>
      <c r="D3" s="1">
        <v>43</v>
      </c>
      <c r="E3" s="1">
        <v>7.0230833226982163</v>
      </c>
      <c r="F3" s="1">
        <v>4.2242983037021542</v>
      </c>
      <c r="G3" s="1">
        <v>0.30173559312158249</v>
      </c>
    </row>
    <row r="4" spans="1:8" ht="15" customHeight="1" x14ac:dyDescent="0.2">
      <c r="A4" s="24" t="s">
        <v>456</v>
      </c>
      <c r="B4" s="1" t="s">
        <v>303</v>
      </c>
      <c r="C4" s="1">
        <v>13</v>
      </c>
      <c r="D4" s="1">
        <v>43</v>
      </c>
      <c r="E4" s="1">
        <v>8.8069648649951198</v>
      </c>
      <c r="F4" s="1">
        <v>6.2886829946840797</v>
      </c>
      <c r="G4" s="1">
        <v>0.48374484574492926</v>
      </c>
    </row>
    <row r="5" spans="1:8" ht="15" customHeight="1" x14ac:dyDescent="0.2">
      <c r="A5" s="24" t="s">
        <v>456</v>
      </c>
      <c r="B5" s="1" t="s">
        <v>442</v>
      </c>
      <c r="C5" s="1">
        <v>13</v>
      </c>
      <c r="D5" s="1">
        <v>43</v>
      </c>
      <c r="E5" s="1">
        <v>10.61344239259048</v>
      </c>
      <c r="F5" s="1">
        <v>8.0295698784323708</v>
      </c>
      <c r="G5" s="1">
        <v>0.61765922141787466</v>
      </c>
    </row>
    <row r="6" spans="1:8" ht="15" customHeight="1" x14ac:dyDescent="0.2">
      <c r="A6" s="24" t="s">
        <v>456</v>
      </c>
      <c r="B6" s="1" t="s">
        <v>443</v>
      </c>
      <c r="C6" s="1">
        <v>13</v>
      </c>
      <c r="D6" s="1">
        <v>43</v>
      </c>
      <c r="E6" s="1">
        <v>9.956524932776647</v>
      </c>
      <c r="F6" s="1">
        <v>7.2806839742446021</v>
      </c>
      <c r="G6" s="1">
        <v>0.56005261340343093</v>
      </c>
    </row>
    <row r="7" spans="1:8" ht="15" customHeight="1" x14ac:dyDescent="0.2">
      <c r="A7" s="24" t="s">
        <v>456</v>
      </c>
      <c r="B7" s="1" t="s">
        <v>444</v>
      </c>
      <c r="C7" s="1">
        <v>26</v>
      </c>
      <c r="D7" s="1">
        <v>43</v>
      </c>
      <c r="E7" s="1">
        <v>9.8667477341529697</v>
      </c>
      <c r="F7" s="1">
        <v>7.55670548803685</v>
      </c>
      <c r="G7" s="1">
        <v>0.29064251877064806</v>
      </c>
    </row>
    <row r="8" spans="1:8" ht="15" customHeight="1" x14ac:dyDescent="0.2">
      <c r="A8" s="24" t="s">
        <v>456</v>
      </c>
      <c r="B8" s="1" t="s">
        <v>445</v>
      </c>
      <c r="C8" s="1">
        <v>16</v>
      </c>
      <c r="D8" s="1">
        <v>43</v>
      </c>
      <c r="E8" s="1">
        <v>7.6150745179664341</v>
      </c>
      <c r="F8" s="1">
        <v>4.6855662286344586</v>
      </c>
      <c r="G8" s="1">
        <v>0.29284788928965366</v>
      </c>
    </row>
    <row r="9" spans="1:8" ht="15" customHeight="1" x14ac:dyDescent="0.2">
      <c r="A9" s="24" t="s">
        <v>456</v>
      </c>
      <c r="B9" s="1" t="s">
        <v>446</v>
      </c>
      <c r="C9" s="1">
        <v>18</v>
      </c>
      <c r="D9" s="1">
        <v>43</v>
      </c>
      <c r="E9" s="1">
        <v>7.4836461668156504</v>
      </c>
      <c r="F9" s="1">
        <v>4.5306415793073791</v>
      </c>
      <c r="G9" s="1">
        <v>0.25170230996152104</v>
      </c>
    </row>
    <row r="10" spans="1:8" ht="15" customHeight="1" x14ac:dyDescent="0.2">
      <c r="A10" s="24" t="s">
        <v>456</v>
      </c>
      <c r="B10" s="1" t="s">
        <v>447</v>
      </c>
      <c r="C10" s="1">
        <v>15</v>
      </c>
      <c r="D10" s="1">
        <v>43</v>
      </c>
      <c r="E10" s="1">
        <v>6.2286731326755351</v>
      </c>
      <c r="F10" s="1">
        <v>3.2186881748621845</v>
      </c>
      <c r="G10" s="1">
        <v>0.21457921165747901</v>
      </c>
    </row>
    <row r="11" spans="1:8" ht="15" customHeight="1" x14ac:dyDescent="0.2">
      <c r="A11" s="24" t="s">
        <v>457</v>
      </c>
      <c r="B11" s="1" t="s">
        <v>448</v>
      </c>
      <c r="C11" s="1">
        <v>13</v>
      </c>
      <c r="D11" s="1">
        <v>43</v>
      </c>
      <c r="E11" s="1">
        <v>10.563550834752792</v>
      </c>
      <c r="F11" s="1">
        <v>8.0761310779493858</v>
      </c>
      <c r="G11" s="1">
        <v>0.62124085214995284</v>
      </c>
    </row>
    <row r="12" spans="1:8" ht="15" customHeight="1" x14ac:dyDescent="0.2">
      <c r="A12" s="24" t="s">
        <v>457</v>
      </c>
      <c r="B12" s="1" t="s">
        <v>449</v>
      </c>
      <c r="C12" s="1">
        <v>17</v>
      </c>
      <c r="D12" s="1">
        <v>43</v>
      </c>
      <c r="E12" s="1">
        <v>6.6662625536214728</v>
      </c>
      <c r="F12" s="1">
        <v>3.8661675436078102</v>
      </c>
      <c r="G12" s="1">
        <v>0.22742162021222412</v>
      </c>
    </row>
    <row r="13" spans="1:8" ht="15" customHeight="1" x14ac:dyDescent="0.2">
      <c r="A13" s="24" t="s">
        <v>457</v>
      </c>
      <c r="B13" s="1" t="s">
        <v>450</v>
      </c>
      <c r="C13" s="1">
        <v>11</v>
      </c>
      <c r="D13" s="1">
        <v>43</v>
      </c>
      <c r="E13" s="1">
        <v>5.5878683308463097</v>
      </c>
      <c r="F13" s="1">
        <v>2.5858567668287225</v>
      </c>
      <c r="G13" s="1">
        <v>0.23507788789352022</v>
      </c>
    </row>
    <row r="14" spans="1:8" ht="15" customHeight="1" x14ac:dyDescent="0.2">
      <c r="A14" s="24" t="s">
        <v>457</v>
      </c>
      <c r="B14" s="1" t="s">
        <v>451</v>
      </c>
      <c r="C14" s="1">
        <v>12</v>
      </c>
      <c r="D14" s="1">
        <v>43</v>
      </c>
      <c r="E14" s="1">
        <v>6.9258022783450359</v>
      </c>
      <c r="F14" s="1">
        <v>3.9113313866950454</v>
      </c>
      <c r="G14" s="1">
        <v>0.3259442822245871</v>
      </c>
    </row>
    <row r="15" spans="1:8" ht="15" customHeight="1" x14ac:dyDescent="0.2">
      <c r="A15" s="24" t="s">
        <v>457</v>
      </c>
      <c r="B15" s="1" t="s">
        <v>452</v>
      </c>
      <c r="C15" s="1">
        <v>22</v>
      </c>
      <c r="D15" s="1">
        <v>43</v>
      </c>
      <c r="E15" s="1">
        <v>7.8299444652031571</v>
      </c>
      <c r="F15" s="1">
        <v>4.9055454406271037</v>
      </c>
      <c r="G15" s="1">
        <v>0.22297933821032287</v>
      </c>
    </row>
    <row r="16" spans="1:8" ht="15" customHeight="1" x14ac:dyDescent="0.2">
      <c r="A16" s="24" t="s">
        <v>457</v>
      </c>
      <c r="B16" s="1" t="s">
        <v>453</v>
      </c>
      <c r="C16" s="1">
        <v>15</v>
      </c>
      <c r="D16" s="1">
        <v>43</v>
      </c>
      <c r="E16" s="1">
        <v>5.7119806403190321</v>
      </c>
      <c r="F16" s="1">
        <v>2.8723915695677893</v>
      </c>
      <c r="G16" s="1">
        <v>0.1914927713045193</v>
      </c>
    </row>
    <row r="17" spans="1:17" ht="15" customHeight="1" x14ac:dyDescent="0.2">
      <c r="A17" s="24" t="s">
        <v>457</v>
      </c>
      <c r="B17" s="1" t="s">
        <v>454</v>
      </c>
      <c r="C17" s="1">
        <v>16</v>
      </c>
      <c r="D17" s="1">
        <v>43</v>
      </c>
      <c r="E17" s="1">
        <v>5.7976300603801834</v>
      </c>
      <c r="F17" s="1">
        <v>3.2423783029534765</v>
      </c>
      <c r="G17" s="1">
        <v>0.20264864393459228</v>
      </c>
    </row>
    <row r="18" spans="1:17" ht="15" customHeight="1" x14ac:dyDescent="0.2">
      <c r="A18" s="24" t="s">
        <v>457</v>
      </c>
      <c r="B18" s="1" t="s">
        <v>455</v>
      </c>
      <c r="C18" s="1">
        <v>13</v>
      </c>
      <c r="D18" s="1">
        <v>43</v>
      </c>
      <c r="E18" s="1">
        <v>7.543718722416453</v>
      </c>
      <c r="F18" s="1">
        <v>4.7599653007855522</v>
      </c>
      <c r="G18" s="1">
        <v>0.36615117698350413</v>
      </c>
    </row>
    <row r="19" spans="1:17" ht="15" customHeight="1" x14ac:dyDescent="0.15">
      <c r="B19" s="1" t="s">
        <v>329</v>
      </c>
      <c r="C19" s="1" t="s">
        <v>330</v>
      </c>
      <c r="D19" s="1" t="s">
        <v>331</v>
      </c>
      <c r="E19" s="1" t="s">
        <v>332</v>
      </c>
      <c r="F19" s="1" t="s">
        <v>333</v>
      </c>
      <c r="G19" s="1" t="s">
        <v>334</v>
      </c>
      <c r="H19" s="1" t="s">
        <v>335</v>
      </c>
      <c r="I19" s="1" t="s">
        <v>336</v>
      </c>
      <c r="J19" s="1" t="s">
        <v>337</v>
      </c>
      <c r="K19" s="1" t="s">
        <v>338</v>
      </c>
      <c r="L19" s="1" t="s">
        <v>339</v>
      </c>
      <c r="M19" s="1" t="s">
        <v>340</v>
      </c>
      <c r="N19" s="1" t="s">
        <v>341</v>
      </c>
      <c r="O19" s="1" t="s">
        <v>342</v>
      </c>
      <c r="P19" s="1" t="s">
        <v>343</v>
      </c>
      <c r="Q19" s="1" t="s">
        <v>344</v>
      </c>
    </row>
    <row r="20" spans="1:17" ht="15" customHeight="1" x14ac:dyDescent="0.15">
      <c r="A20" s="1" t="s">
        <v>328</v>
      </c>
    </row>
    <row r="21" spans="1:17" ht="15" customHeight="1" x14ac:dyDescent="0.15">
      <c r="A21" s="1" t="s">
        <v>24</v>
      </c>
      <c r="B21" s="1" t="s">
        <v>329</v>
      </c>
      <c r="C21" s="1" t="s">
        <v>330</v>
      </c>
      <c r="D21" s="1" t="s">
        <v>331</v>
      </c>
      <c r="E21" s="1" t="s">
        <v>332</v>
      </c>
      <c r="F21" s="1" t="s">
        <v>333</v>
      </c>
      <c r="G21" s="1" t="s">
        <v>334</v>
      </c>
      <c r="H21" s="1" t="s">
        <v>335</v>
      </c>
      <c r="I21" s="1" t="s">
        <v>336</v>
      </c>
      <c r="J21" s="1" t="s">
        <v>337</v>
      </c>
      <c r="K21" s="1" t="s">
        <v>338</v>
      </c>
      <c r="L21" s="1" t="s">
        <v>339</v>
      </c>
      <c r="M21" s="1" t="s">
        <v>340</v>
      </c>
      <c r="N21" s="1" t="s">
        <v>341</v>
      </c>
      <c r="O21" s="1" t="s">
        <v>342</v>
      </c>
      <c r="P21" s="1" t="s">
        <v>343</v>
      </c>
      <c r="Q21" s="1" t="s">
        <v>344</v>
      </c>
    </row>
    <row r="22" spans="1:17" ht="15" customHeight="1" x14ac:dyDescent="0.15">
      <c r="A22" s="1" t="str">
        <f>A3</f>
        <v>WT liver</v>
      </c>
      <c r="B22" s="1">
        <v>0</v>
      </c>
      <c r="C22" s="1">
        <v>1.1795701684575202</v>
      </c>
      <c r="D22" s="1">
        <v>2.8689482592947817</v>
      </c>
      <c r="E22" s="1">
        <v>3.2465785737928532</v>
      </c>
      <c r="F22" s="1">
        <v>0</v>
      </c>
      <c r="G22" s="1">
        <v>5.0600238843624199</v>
      </c>
      <c r="H22" s="1">
        <v>45.726967193664969</v>
      </c>
      <c r="I22" s="1">
        <v>0</v>
      </c>
      <c r="J22" s="1">
        <v>0.33035922654373051</v>
      </c>
      <c r="K22" s="1">
        <v>0.81538508349039196</v>
      </c>
      <c r="L22" s="1">
        <v>0</v>
      </c>
      <c r="M22" s="1">
        <v>16.194006982326599</v>
      </c>
      <c r="N22" s="1">
        <v>10.676494635052988</v>
      </c>
      <c r="O22" s="1">
        <v>12.973253655036082</v>
      </c>
      <c r="P22" s="1">
        <v>0.92841233797764688</v>
      </c>
      <c r="Q22" s="1">
        <v>0</v>
      </c>
    </row>
    <row r="23" spans="1:17" ht="15" customHeight="1" x14ac:dyDescent="0.15">
      <c r="A23" s="1" t="str">
        <f t="shared" ref="A23:A37" si="0">A4</f>
        <v>WT liver</v>
      </c>
      <c r="B23" s="1">
        <v>2.8886726854332423</v>
      </c>
      <c r="C23" s="1">
        <v>3.4785167163771162</v>
      </c>
      <c r="D23" s="1">
        <v>3.6968267135412916</v>
      </c>
      <c r="E23" s="1">
        <v>9.8065910866368515</v>
      </c>
      <c r="F23" s="1">
        <v>0</v>
      </c>
      <c r="G23" s="1">
        <v>12.132737762863169</v>
      </c>
      <c r="H23" s="1">
        <v>28.371733554060135</v>
      </c>
      <c r="I23" s="1">
        <v>2.6795781613476337</v>
      </c>
      <c r="J23" s="1">
        <v>0</v>
      </c>
      <c r="K23" s="1">
        <v>0.80882836495944965</v>
      </c>
      <c r="L23" s="1">
        <v>0.88390164812974326</v>
      </c>
      <c r="M23" s="1">
        <v>15.680710010492128</v>
      </c>
      <c r="N23" s="1">
        <v>7.1210028562582188</v>
      </c>
      <c r="O23" s="1">
        <v>11.028874825518866</v>
      </c>
      <c r="P23" s="1">
        <v>1.4220256143821433</v>
      </c>
      <c r="Q23" s="1">
        <v>0</v>
      </c>
    </row>
    <row r="24" spans="1:17" ht="15" customHeight="1" x14ac:dyDescent="0.15">
      <c r="A24" s="1" t="str">
        <f t="shared" si="0"/>
        <v>WT liver</v>
      </c>
      <c r="B24" s="1">
        <v>3.2831592964311405</v>
      </c>
      <c r="C24" s="1">
        <v>4.6591109539273985</v>
      </c>
      <c r="D24" s="1">
        <v>1.7979847744626754</v>
      </c>
      <c r="E24" s="1">
        <v>8.6428253631836274</v>
      </c>
      <c r="F24" s="1">
        <v>1.5364966327348113</v>
      </c>
      <c r="G24" s="1">
        <v>7.8197422156250829</v>
      </c>
      <c r="H24" s="1">
        <v>25.843912688858563</v>
      </c>
      <c r="I24" s="1">
        <v>2.6711140985857633</v>
      </c>
      <c r="J24" s="1">
        <v>3.6385886595269517</v>
      </c>
      <c r="K24" s="1">
        <v>1.4846907859394742</v>
      </c>
      <c r="L24" s="1">
        <v>1.9874728350650739</v>
      </c>
      <c r="M24" s="1">
        <v>9.2045099741349716</v>
      </c>
      <c r="N24" s="1">
        <v>15.198181790652754</v>
      </c>
      <c r="O24" s="1">
        <v>9.7349465861450568</v>
      </c>
      <c r="P24" s="1">
        <v>2.0091602812106464</v>
      </c>
      <c r="Q24" s="1">
        <v>0.48810306351599686</v>
      </c>
    </row>
    <row r="25" spans="1:17" ht="15" customHeight="1" x14ac:dyDescent="0.15">
      <c r="A25" s="1" t="str">
        <f t="shared" si="0"/>
        <v>WT liver</v>
      </c>
      <c r="B25" s="1">
        <v>3.9421463567715422</v>
      </c>
      <c r="C25" s="1">
        <v>2.4161840634248297</v>
      </c>
      <c r="D25" s="1">
        <v>3.6814785115809729</v>
      </c>
      <c r="E25" s="1">
        <v>7.3459088532649517</v>
      </c>
      <c r="F25" s="1">
        <v>1.0671707044956698</v>
      </c>
      <c r="G25" s="1">
        <v>10.384336292552257</v>
      </c>
      <c r="H25" s="1">
        <v>26.595563396611656</v>
      </c>
      <c r="I25" s="1">
        <v>1.0646083786428433</v>
      </c>
      <c r="J25" s="1">
        <v>1.8413065523645824</v>
      </c>
      <c r="K25" s="1">
        <v>1.3830362042626896</v>
      </c>
      <c r="L25" s="1">
        <v>1.2347188534491416</v>
      </c>
      <c r="M25" s="1">
        <v>14.367059419178617</v>
      </c>
      <c r="N25" s="1">
        <v>11.406685529340916</v>
      </c>
      <c r="O25" s="1">
        <v>7.8128833409847447</v>
      </c>
      <c r="P25" s="1">
        <v>4.8014511129419954</v>
      </c>
      <c r="Q25" s="1">
        <v>0.6554624301326013</v>
      </c>
    </row>
    <row r="26" spans="1:17" ht="15" customHeight="1" x14ac:dyDescent="0.15">
      <c r="A26" s="1" t="str">
        <f t="shared" si="0"/>
        <v>WT liver</v>
      </c>
      <c r="B26" s="1">
        <v>0</v>
      </c>
      <c r="C26" s="1">
        <v>6.3468630922231242</v>
      </c>
      <c r="D26" s="1">
        <v>3.7826444522258282</v>
      </c>
      <c r="E26" s="1">
        <v>5.8846533355803849</v>
      </c>
      <c r="F26" s="1">
        <v>4.5129899630519255</v>
      </c>
      <c r="G26" s="1">
        <v>11.881652024121102</v>
      </c>
      <c r="H26" s="1">
        <v>32.312991986497501</v>
      </c>
      <c r="I26" s="1">
        <v>1.6365567004235251</v>
      </c>
      <c r="J26" s="1">
        <v>0.74720610433230361</v>
      </c>
      <c r="K26" s="1">
        <v>1.6093445196155904</v>
      </c>
      <c r="L26" s="1">
        <v>1.4623632645796696</v>
      </c>
      <c r="M26" s="1">
        <v>12.278481881746799</v>
      </c>
      <c r="N26" s="1">
        <v>7.6621772256188283</v>
      </c>
      <c r="O26" s="1">
        <v>7.2402035710558659</v>
      </c>
      <c r="P26" s="1">
        <v>1.852876188893168</v>
      </c>
      <c r="Q26" s="1">
        <v>0.78899569003437509</v>
      </c>
    </row>
    <row r="27" spans="1:17" ht="15" customHeight="1" x14ac:dyDescent="0.15">
      <c r="A27" s="1" t="str">
        <f t="shared" si="0"/>
        <v>WT liver</v>
      </c>
      <c r="B27" s="1">
        <v>0.16654322301752189</v>
      </c>
      <c r="C27" s="1">
        <v>5.0894742296026179</v>
      </c>
      <c r="D27" s="1">
        <v>3.2275353723720603</v>
      </c>
      <c r="E27" s="1">
        <v>3.6647871077710494</v>
      </c>
      <c r="F27" s="1">
        <v>0</v>
      </c>
      <c r="G27" s="1">
        <v>8.0110439656874171</v>
      </c>
      <c r="H27" s="1">
        <v>36.99688553545532</v>
      </c>
      <c r="I27" s="1">
        <v>0.72698582052202843</v>
      </c>
      <c r="J27" s="1">
        <v>1.1342311687124536</v>
      </c>
      <c r="K27" s="1">
        <v>1.2677559125687414</v>
      </c>
      <c r="L27" s="1">
        <v>1.6888817129823095</v>
      </c>
      <c r="M27" s="1">
        <v>14.419238839021981</v>
      </c>
      <c r="N27" s="1">
        <v>11.740326377429396</v>
      </c>
      <c r="O27" s="1">
        <v>10.238087477583482</v>
      </c>
      <c r="P27" s="1">
        <v>1.6282232572735964</v>
      </c>
      <c r="Q27" s="1">
        <v>0</v>
      </c>
    </row>
    <row r="28" spans="1:17" ht="15" customHeight="1" x14ac:dyDescent="0.15">
      <c r="A28" s="1" t="str">
        <f t="shared" si="0"/>
        <v>WT liver</v>
      </c>
      <c r="B28" s="1">
        <v>0</v>
      </c>
      <c r="C28" s="1">
        <v>6.0273623377410663</v>
      </c>
      <c r="D28" s="1">
        <v>4.1972561276078366</v>
      </c>
      <c r="E28" s="1">
        <v>6.2935932521976996</v>
      </c>
      <c r="F28" s="1">
        <v>1.6978556399654259</v>
      </c>
      <c r="G28" s="1">
        <v>13.989661068751831</v>
      </c>
      <c r="H28" s="1">
        <v>30.00670964451912</v>
      </c>
      <c r="I28" s="1">
        <v>2.6231379883772528</v>
      </c>
      <c r="J28" s="1">
        <v>0</v>
      </c>
      <c r="K28" s="1">
        <v>1.611300780306572</v>
      </c>
      <c r="L28" s="1">
        <v>2.0063536029098787</v>
      </c>
      <c r="M28" s="1">
        <v>12.776182702377449</v>
      </c>
      <c r="N28" s="1">
        <v>5.6167960659686775</v>
      </c>
      <c r="O28" s="1">
        <v>11.30039837974091</v>
      </c>
      <c r="P28" s="1">
        <v>1.5570398376915759</v>
      </c>
      <c r="Q28" s="1">
        <v>0.29635257184471686</v>
      </c>
    </row>
    <row r="29" spans="1:17" ht="15" customHeight="1" x14ac:dyDescent="0.15">
      <c r="A29" s="1" t="str">
        <f t="shared" si="0"/>
        <v>WT liver</v>
      </c>
      <c r="B29" s="1">
        <v>0</v>
      </c>
      <c r="C29" s="1">
        <v>0.32908388858596771</v>
      </c>
      <c r="D29" s="1">
        <v>2.7915954108722638</v>
      </c>
      <c r="E29" s="1">
        <v>3.5590233847384454</v>
      </c>
      <c r="F29" s="1">
        <v>0.86914077228808373</v>
      </c>
      <c r="G29" s="1">
        <v>5.6594211614872112</v>
      </c>
      <c r="H29" s="1">
        <v>43.48253888439254</v>
      </c>
      <c r="I29" s="1">
        <v>1.4626677181913481</v>
      </c>
      <c r="J29" s="1">
        <v>0</v>
      </c>
      <c r="K29" s="1">
        <v>0.53884948572383373</v>
      </c>
      <c r="L29" s="1">
        <v>0.15003673336321224</v>
      </c>
      <c r="M29" s="1">
        <v>19.969036820595466</v>
      </c>
      <c r="N29" s="1">
        <v>6.9006795721134218</v>
      </c>
      <c r="O29" s="1">
        <v>11.329269007165784</v>
      </c>
      <c r="P29" s="1">
        <v>0</v>
      </c>
      <c r="Q29" s="1">
        <v>2.9586571604824132</v>
      </c>
    </row>
    <row r="30" spans="1:17" ht="15" customHeight="1" x14ac:dyDescent="0.15">
      <c r="A30" s="1" t="str">
        <f t="shared" si="0"/>
        <v>COX14 liver</v>
      </c>
      <c r="B30" s="1">
        <v>2.0750914598310994</v>
      </c>
      <c r="C30" s="1">
        <v>1.8929538199061096</v>
      </c>
      <c r="D30" s="1">
        <v>2.5410561761731505</v>
      </c>
      <c r="E30" s="1">
        <v>2.3930192726349184</v>
      </c>
      <c r="F30" s="1">
        <v>3.5603615281698717</v>
      </c>
      <c r="G30" s="1">
        <v>10.656058211371334</v>
      </c>
      <c r="H30" s="1">
        <v>20.146765735400869</v>
      </c>
      <c r="I30" s="1">
        <v>1.0375436228272412</v>
      </c>
      <c r="J30" s="1">
        <v>1.911073631141216</v>
      </c>
      <c r="K30" s="1">
        <v>2.1566497085275174</v>
      </c>
      <c r="L30" s="1">
        <v>3.7181568424018296</v>
      </c>
      <c r="M30" s="1">
        <v>9.4095039456494209</v>
      </c>
      <c r="N30" s="1">
        <v>26.7887072219511</v>
      </c>
      <c r="O30" s="1">
        <v>7.9179206153689288</v>
      </c>
      <c r="P30" s="1">
        <v>3.7951382086453829</v>
      </c>
      <c r="Q30" s="1">
        <v>0</v>
      </c>
    </row>
    <row r="31" spans="1:17" ht="15" customHeight="1" x14ac:dyDescent="0.15">
      <c r="A31" s="1" t="str">
        <f t="shared" si="0"/>
        <v>COX14 liver</v>
      </c>
      <c r="B31" s="1">
        <v>0</v>
      </c>
      <c r="C31" s="1">
        <v>1.0517033307824073</v>
      </c>
      <c r="D31" s="1">
        <v>3.097053511344261</v>
      </c>
      <c r="E31" s="1">
        <v>3.6706531173925341</v>
      </c>
      <c r="F31" s="1">
        <v>0</v>
      </c>
      <c r="G31" s="1">
        <v>4.3057361591537822</v>
      </c>
      <c r="H31" s="1">
        <v>53.610467246078414</v>
      </c>
      <c r="I31" s="1">
        <v>0</v>
      </c>
      <c r="J31" s="1">
        <v>0</v>
      </c>
      <c r="K31" s="1">
        <v>0</v>
      </c>
      <c r="L31" s="1">
        <v>0.43436632481388443</v>
      </c>
      <c r="M31" s="1">
        <v>15.401776475283949</v>
      </c>
      <c r="N31" s="1">
        <v>4.9284006092930026</v>
      </c>
      <c r="O31" s="1">
        <v>12.457896393242448</v>
      </c>
      <c r="P31" s="1">
        <v>1.0419468326153152</v>
      </c>
      <c r="Q31" s="1">
        <v>0</v>
      </c>
    </row>
    <row r="32" spans="1:17" ht="15" customHeight="1" x14ac:dyDescent="0.15">
      <c r="A32" s="1" t="str">
        <f t="shared" si="0"/>
        <v>COX14 liver</v>
      </c>
      <c r="B32" s="1">
        <v>0</v>
      </c>
      <c r="C32" s="1">
        <v>0</v>
      </c>
      <c r="D32" s="1">
        <v>2.3374520140583908</v>
      </c>
      <c r="E32" s="1">
        <v>2.4339839945359323</v>
      </c>
      <c r="F32" s="1">
        <v>0</v>
      </c>
      <c r="G32" s="1">
        <v>5.7731408785257221</v>
      </c>
      <c r="H32" s="1">
        <v>53.533919150599999</v>
      </c>
      <c r="I32" s="1">
        <v>0</v>
      </c>
      <c r="J32" s="1">
        <v>0</v>
      </c>
      <c r="K32" s="1">
        <v>0</v>
      </c>
      <c r="L32" s="1">
        <v>0</v>
      </c>
      <c r="M32" s="1">
        <v>19.125409607119835</v>
      </c>
      <c r="N32" s="1">
        <v>4.2073602843304778</v>
      </c>
      <c r="O32" s="1">
        <v>11.890769939559664</v>
      </c>
      <c r="P32" s="1">
        <v>0.6979641312699798</v>
      </c>
      <c r="Q32" s="1">
        <v>0</v>
      </c>
    </row>
    <row r="33" spans="1:17" ht="15" customHeight="1" x14ac:dyDescent="0.15">
      <c r="A33" s="1" t="str">
        <f t="shared" si="0"/>
        <v>COX14 liver</v>
      </c>
      <c r="B33" s="1">
        <v>0</v>
      </c>
      <c r="C33" s="1">
        <v>1.2316706143730716</v>
      </c>
      <c r="D33" s="1">
        <v>1.5939947531347067</v>
      </c>
      <c r="E33" s="1">
        <v>4.8167378496816236</v>
      </c>
      <c r="F33" s="1">
        <v>1.7001349893618969</v>
      </c>
      <c r="G33" s="1">
        <v>4.2967981907546564</v>
      </c>
      <c r="H33" s="1">
        <v>40.559151460037029</v>
      </c>
      <c r="I33" s="1">
        <v>0.89688354307755336</v>
      </c>
      <c r="J33" s="1">
        <v>0</v>
      </c>
      <c r="K33" s="1">
        <v>0.74286365750524475</v>
      </c>
      <c r="L33" s="1">
        <v>0.39646794979925432</v>
      </c>
      <c r="M33" s="1">
        <v>19.522383850082615</v>
      </c>
      <c r="N33" s="1">
        <v>9.179294734079912</v>
      </c>
      <c r="O33" s="1">
        <v>14.227249382243471</v>
      </c>
      <c r="P33" s="1">
        <v>0.83636902586897643</v>
      </c>
      <c r="Q33" s="1">
        <v>0</v>
      </c>
    </row>
    <row r="34" spans="1:17" ht="15" customHeight="1" x14ac:dyDescent="0.15">
      <c r="A34" s="1" t="str">
        <f t="shared" si="0"/>
        <v>COX14 liver</v>
      </c>
      <c r="B34" s="1">
        <v>0</v>
      </c>
      <c r="C34" s="1">
        <v>5.6626955825654299</v>
      </c>
      <c r="D34" s="1">
        <v>2.7250805532832318</v>
      </c>
      <c r="E34" s="1">
        <v>5.8867209947244206</v>
      </c>
      <c r="F34" s="1">
        <v>1.5530551324487654E-2</v>
      </c>
      <c r="G34" s="1">
        <v>3.4644486851776852</v>
      </c>
      <c r="H34" s="1">
        <v>39.528874142964476</v>
      </c>
      <c r="I34" s="1">
        <v>0.66835450465135071</v>
      </c>
      <c r="J34" s="1">
        <v>1.0304278238064024</v>
      </c>
      <c r="K34" s="1">
        <v>1.2083141089541145</v>
      </c>
      <c r="L34" s="1">
        <v>0.11695936883749578</v>
      </c>
      <c r="M34" s="1">
        <v>18.29806717868297</v>
      </c>
      <c r="N34" s="1">
        <v>10.633847876539873</v>
      </c>
      <c r="O34" s="1">
        <v>9.2789776544955469</v>
      </c>
      <c r="P34" s="1">
        <v>1.481700973992536</v>
      </c>
      <c r="Q34" s="1">
        <v>0</v>
      </c>
    </row>
    <row r="35" spans="1:17" ht="15" customHeight="1" x14ac:dyDescent="0.15">
      <c r="A35" s="1" t="str">
        <f t="shared" si="0"/>
        <v>COX14 liver</v>
      </c>
      <c r="B35" s="1">
        <v>0</v>
      </c>
      <c r="C35" s="1">
        <v>1.5390912938999122</v>
      </c>
      <c r="D35" s="1">
        <v>1.3075387947483386</v>
      </c>
      <c r="E35" s="1">
        <v>4.3772474191032487</v>
      </c>
      <c r="F35" s="1">
        <v>0</v>
      </c>
      <c r="G35" s="1">
        <v>8.4119749311686718</v>
      </c>
      <c r="H35" s="1">
        <v>48.711953461504443</v>
      </c>
      <c r="I35" s="1">
        <v>0</v>
      </c>
      <c r="J35" s="1">
        <v>0</v>
      </c>
      <c r="K35" s="1">
        <v>0</v>
      </c>
      <c r="L35" s="1">
        <v>0</v>
      </c>
      <c r="M35" s="1">
        <v>17.758903480171035</v>
      </c>
      <c r="N35" s="1">
        <v>1.8400367539246685</v>
      </c>
      <c r="O35" s="1">
        <v>12.858089632662097</v>
      </c>
      <c r="P35" s="1">
        <v>3.1951642328175844</v>
      </c>
      <c r="Q35" s="1">
        <v>0</v>
      </c>
    </row>
    <row r="36" spans="1:17" ht="15" customHeight="1" x14ac:dyDescent="0.15">
      <c r="A36" s="1" t="str">
        <f t="shared" si="0"/>
        <v>COX14 liver</v>
      </c>
      <c r="B36" s="1">
        <v>0</v>
      </c>
      <c r="C36" s="1">
        <v>0</v>
      </c>
      <c r="D36" s="1">
        <v>3.0386710532395704</v>
      </c>
      <c r="E36" s="1">
        <v>1.2126634442683542</v>
      </c>
      <c r="F36" s="1">
        <v>0</v>
      </c>
      <c r="G36" s="1">
        <v>2.0947984823022014E-2</v>
      </c>
      <c r="H36" s="1">
        <v>59.976870044561579</v>
      </c>
      <c r="I36" s="1">
        <v>0</v>
      </c>
      <c r="J36" s="1">
        <v>0</v>
      </c>
      <c r="K36" s="1">
        <v>0</v>
      </c>
      <c r="L36" s="1">
        <v>0</v>
      </c>
      <c r="M36" s="1">
        <v>20.706629570185367</v>
      </c>
      <c r="N36" s="1">
        <v>0</v>
      </c>
      <c r="O36" s="1">
        <v>15.044217902922121</v>
      </c>
      <c r="P36" s="1">
        <v>0</v>
      </c>
      <c r="Q36" s="1">
        <v>0</v>
      </c>
    </row>
    <row r="37" spans="1:17" ht="15" customHeight="1" x14ac:dyDescent="0.15">
      <c r="A37" s="1" t="str">
        <f t="shared" si="0"/>
        <v>COX14 liver</v>
      </c>
      <c r="B37" s="1">
        <v>0</v>
      </c>
      <c r="C37" s="1">
        <v>4.3786138153713869</v>
      </c>
      <c r="D37" s="1">
        <v>4.2759953022657342</v>
      </c>
      <c r="E37" s="1">
        <v>7.0275964433363631</v>
      </c>
      <c r="F37" s="1">
        <v>0.83915958435465432</v>
      </c>
      <c r="G37" s="1">
        <v>4.221907019635271</v>
      </c>
      <c r="H37" s="1">
        <v>41.683998892164425</v>
      </c>
      <c r="I37" s="1">
        <v>2.4413768988382532</v>
      </c>
      <c r="J37" s="1">
        <v>2.3061385185885985</v>
      </c>
      <c r="K37" s="1">
        <v>1.3712934977899209</v>
      </c>
      <c r="L37" s="1">
        <v>2.0385911864000499</v>
      </c>
      <c r="M37" s="1">
        <v>16.363816329532934</v>
      </c>
      <c r="N37" s="1">
        <v>0</v>
      </c>
      <c r="O37" s="1">
        <v>11.419136832107741</v>
      </c>
      <c r="P37" s="1">
        <v>1.0116120704591467</v>
      </c>
      <c r="Q37" s="1">
        <v>0.62076360915549234</v>
      </c>
    </row>
    <row r="38" spans="1:17" ht="15" customHeight="1" x14ac:dyDescent="0.15">
      <c r="A38"/>
    </row>
    <row r="40" spans="1:17" ht="15" customHeight="1" x14ac:dyDescent="0.15">
      <c r="A40" s="1" t="s">
        <v>293</v>
      </c>
    </row>
    <row r="41" spans="1:17" ht="15" customHeight="1" x14ac:dyDescent="0.15">
      <c r="A41" s="1" t="s">
        <v>24</v>
      </c>
      <c r="B41" s="1" t="str">
        <f>B21</f>
        <v xml:space="preserve"> P-18:1/16:1</v>
      </c>
      <c r="C41" s="1" t="str">
        <f t="shared" ref="C41:Q41" si="1">C21</f>
        <v xml:space="preserve"> P-18:1/16:0</v>
      </c>
      <c r="D41" s="1" t="str">
        <f t="shared" si="1"/>
        <v xml:space="preserve"> P-18:1/18:2</v>
      </c>
      <c r="E41" s="1" t="str">
        <f t="shared" si="1"/>
        <v xml:space="preserve"> P-18:1/18:1</v>
      </c>
      <c r="F41" s="1" t="str">
        <f t="shared" si="1"/>
        <v xml:space="preserve"> P-18:1/18:0</v>
      </c>
      <c r="G41" s="1" t="str">
        <f t="shared" si="1"/>
        <v xml:space="preserve"> P-18:1/20:5</v>
      </c>
      <c r="H41" s="1" t="str">
        <f t="shared" si="1"/>
        <v xml:space="preserve"> P-18:1/20:4</v>
      </c>
      <c r="I41" s="1" t="str">
        <f t="shared" si="1"/>
        <v xml:space="preserve"> P-18:1/20:3</v>
      </c>
      <c r="J41" s="1" t="str">
        <f t="shared" si="1"/>
        <v xml:space="preserve"> P-18:1/20:2</v>
      </c>
      <c r="K41" s="1" t="str">
        <f t="shared" si="1"/>
        <v xml:space="preserve"> P-18:1/20:1</v>
      </c>
      <c r="L41" s="1" t="str">
        <f t="shared" si="1"/>
        <v xml:space="preserve"> P-18:1/20:0</v>
      </c>
      <c r="M41" s="1" t="str">
        <f t="shared" si="1"/>
        <v xml:space="preserve"> P-18:1/22:6</v>
      </c>
      <c r="N41" s="1" t="str">
        <f t="shared" si="1"/>
        <v xml:space="preserve"> P-18:1/22:5</v>
      </c>
      <c r="O41" s="1" t="str">
        <f t="shared" si="1"/>
        <v xml:space="preserve"> P-18:1/22:4</v>
      </c>
      <c r="P41" s="1" t="str">
        <f t="shared" si="1"/>
        <v xml:space="preserve"> P-18:1/22:3</v>
      </c>
      <c r="Q41" s="1" t="str">
        <f t="shared" si="1"/>
        <v xml:space="preserve"> P-18:1/22:2</v>
      </c>
    </row>
    <row r="42" spans="1:17" ht="15" customHeight="1" x14ac:dyDescent="0.15">
      <c r="A42" s="1" t="str">
        <f>A22</f>
        <v>WT liver</v>
      </c>
      <c r="B42" s="1">
        <f>AVERAGE(B22:B29)</f>
        <v>1.2850651952066807</v>
      </c>
      <c r="C42" s="1">
        <f t="shared" ref="C42:Q42" si="2">AVERAGE(C22:C29)</f>
        <v>3.690770681292455</v>
      </c>
      <c r="D42" s="1">
        <f t="shared" si="2"/>
        <v>3.2555337027447142</v>
      </c>
      <c r="E42" s="1">
        <f t="shared" si="2"/>
        <v>6.0554951196457329</v>
      </c>
      <c r="F42" s="1">
        <f t="shared" si="2"/>
        <v>1.2104567140669895</v>
      </c>
      <c r="G42" s="1">
        <f t="shared" si="2"/>
        <v>9.3673272969313111</v>
      </c>
      <c r="H42" s="1">
        <f t="shared" si="2"/>
        <v>33.667162860507474</v>
      </c>
      <c r="I42" s="1">
        <f t="shared" si="2"/>
        <v>1.6080811082612994</v>
      </c>
      <c r="J42" s="1">
        <f t="shared" si="2"/>
        <v>0.96146146393500276</v>
      </c>
      <c r="K42" s="1">
        <f t="shared" si="2"/>
        <v>1.1898988921083429</v>
      </c>
      <c r="L42" s="1">
        <f t="shared" si="2"/>
        <v>1.1767160813098787</v>
      </c>
      <c r="M42" s="1">
        <f t="shared" si="2"/>
        <v>14.361153328734252</v>
      </c>
      <c r="N42" s="1">
        <f t="shared" si="2"/>
        <v>9.5402930065543998</v>
      </c>
      <c r="O42" s="1">
        <f t="shared" si="2"/>
        <v>10.207239605403849</v>
      </c>
      <c r="P42" s="1">
        <f t="shared" si="2"/>
        <v>1.7748985787963465</v>
      </c>
      <c r="Q42" s="1">
        <f t="shared" si="2"/>
        <v>0.64844636450126292</v>
      </c>
    </row>
    <row r="43" spans="1:17" ht="15" customHeight="1" x14ac:dyDescent="0.15">
      <c r="A43" s="1" t="str">
        <f>A30</f>
        <v>COX14 liver</v>
      </c>
      <c r="B43" s="1">
        <f>AVERAGE(B30:B37)</f>
        <v>0.25938643247888743</v>
      </c>
      <c r="C43" s="1">
        <f t="shared" ref="C43:Q43" si="3">AVERAGE(C30:C37)</f>
        <v>1.9695910571122899</v>
      </c>
      <c r="D43" s="1">
        <f t="shared" si="3"/>
        <v>2.6146052697809234</v>
      </c>
      <c r="E43" s="1">
        <f t="shared" si="3"/>
        <v>3.9773278169596744</v>
      </c>
      <c r="F43" s="1">
        <f t="shared" si="3"/>
        <v>0.76439833165136373</v>
      </c>
      <c r="G43" s="1">
        <f t="shared" si="3"/>
        <v>5.1438765075762678</v>
      </c>
      <c r="H43" s="1">
        <f t="shared" si="3"/>
        <v>44.719000016663905</v>
      </c>
      <c r="I43" s="1">
        <f t="shared" si="3"/>
        <v>0.63051982117429983</v>
      </c>
      <c r="J43" s="1">
        <f t="shared" si="3"/>
        <v>0.65595499669202706</v>
      </c>
      <c r="K43" s="1">
        <f t="shared" si="3"/>
        <v>0.68489012159709972</v>
      </c>
      <c r="L43" s="1">
        <f t="shared" si="3"/>
        <v>0.83806770903156425</v>
      </c>
      <c r="M43" s="1">
        <f t="shared" si="3"/>
        <v>17.073311304588515</v>
      </c>
      <c r="N43" s="1">
        <f t="shared" si="3"/>
        <v>7.19720593501488</v>
      </c>
      <c r="O43" s="1">
        <f t="shared" si="3"/>
        <v>11.886782294075253</v>
      </c>
      <c r="P43" s="1">
        <f t="shared" si="3"/>
        <v>1.5074869344586153</v>
      </c>
      <c r="Q43" s="1">
        <f t="shared" si="3"/>
        <v>7.7595451144436542E-2</v>
      </c>
    </row>
    <row r="46" spans="1:17" ht="15" customHeight="1" x14ac:dyDescent="0.15">
      <c r="A46" s="1" t="s">
        <v>294</v>
      </c>
    </row>
    <row r="47" spans="1:17" ht="15" customHeight="1" x14ac:dyDescent="0.15">
      <c r="A47" s="1" t="s">
        <v>24</v>
      </c>
      <c r="B47" s="1" t="str">
        <f>B41</f>
        <v xml:space="preserve"> P-18:1/16:1</v>
      </c>
      <c r="C47" s="1" t="str">
        <f t="shared" ref="C47:Q47" si="4">C41</f>
        <v xml:space="preserve"> P-18:1/16:0</v>
      </c>
      <c r="D47" s="1" t="str">
        <f t="shared" si="4"/>
        <v xml:space="preserve"> P-18:1/18:2</v>
      </c>
      <c r="E47" s="1" t="str">
        <f t="shared" si="4"/>
        <v xml:space="preserve"> P-18:1/18:1</v>
      </c>
      <c r="F47" s="1" t="str">
        <f t="shared" si="4"/>
        <v xml:space="preserve"> P-18:1/18:0</v>
      </c>
      <c r="G47" s="1" t="str">
        <f t="shared" si="4"/>
        <v xml:space="preserve"> P-18:1/20:5</v>
      </c>
      <c r="H47" s="1" t="str">
        <f t="shared" si="4"/>
        <v xml:space="preserve"> P-18:1/20:4</v>
      </c>
      <c r="I47" s="1" t="str">
        <f t="shared" si="4"/>
        <v xml:space="preserve"> P-18:1/20:3</v>
      </c>
      <c r="J47" s="1" t="str">
        <f t="shared" si="4"/>
        <v xml:space="preserve"> P-18:1/20:2</v>
      </c>
      <c r="K47" s="1" t="str">
        <f t="shared" si="4"/>
        <v xml:space="preserve"> P-18:1/20:1</v>
      </c>
      <c r="L47" s="1" t="str">
        <f t="shared" si="4"/>
        <v xml:space="preserve"> P-18:1/20:0</v>
      </c>
      <c r="M47" s="1" t="str">
        <f t="shared" si="4"/>
        <v xml:space="preserve"> P-18:1/22:6</v>
      </c>
      <c r="N47" s="1" t="str">
        <f t="shared" si="4"/>
        <v xml:space="preserve"> P-18:1/22:5</v>
      </c>
      <c r="O47" s="1" t="str">
        <f t="shared" si="4"/>
        <v xml:space="preserve"> P-18:1/22:4</v>
      </c>
      <c r="P47" s="1" t="str">
        <f t="shared" si="4"/>
        <v xml:space="preserve"> P-18:1/22:3</v>
      </c>
      <c r="Q47" s="1" t="str">
        <f t="shared" si="4"/>
        <v xml:space="preserve"> P-18:1/22:2</v>
      </c>
    </row>
    <row r="48" spans="1:17" ht="15" customHeight="1" x14ac:dyDescent="0.15">
      <c r="A48" s="1" t="str">
        <f>A42</f>
        <v>WT liver</v>
      </c>
      <c r="B48" s="1">
        <f>STDEV(B22:B29)</f>
        <v>1.7517615193691605</v>
      </c>
      <c r="C48" s="1">
        <f t="shared" ref="C48:Q48" si="5">STDEV(C22:C29)</f>
        <v>2.2259903370358911</v>
      </c>
      <c r="D48" s="1">
        <f t="shared" si="5"/>
        <v>0.75883135693302795</v>
      </c>
      <c r="E48" s="1">
        <f t="shared" si="5"/>
        <v>2.4597883783924588</v>
      </c>
      <c r="F48" s="1">
        <f t="shared" si="5"/>
        <v>1.5015815198232887</v>
      </c>
      <c r="G48" s="1">
        <f t="shared" si="5"/>
        <v>3.2272402037701586</v>
      </c>
      <c r="H48" s="1">
        <f t="shared" si="5"/>
        <v>7.6284483575287227</v>
      </c>
      <c r="I48" s="1">
        <f t="shared" si="5"/>
        <v>0.99914662310139146</v>
      </c>
      <c r="J48" s="1">
        <f t="shared" si="5"/>
        <v>1.2642562243105302</v>
      </c>
      <c r="K48" s="1">
        <f t="shared" si="5"/>
        <v>0.4128508642047713</v>
      </c>
      <c r="L48" s="1">
        <f t="shared" si="5"/>
        <v>0.77619665328083198</v>
      </c>
      <c r="M48" s="1">
        <f t="shared" si="5"/>
        <v>3.1621188951081804</v>
      </c>
      <c r="N48" s="1">
        <f t="shared" si="5"/>
        <v>3.2374570832211611</v>
      </c>
      <c r="O48" s="1">
        <f t="shared" si="5"/>
        <v>1.9101279418392603</v>
      </c>
      <c r="P48" s="1">
        <f t="shared" si="5"/>
        <v>1.3774343969745555</v>
      </c>
      <c r="Q48" s="1">
        <f t="shared" si="5"/>
        <v>0.98328932930354107</v>
      </c>
    </row>
    <row r="49" spans="1:17" ht="15" customHeight="1" x14ac:dyDescent="0.15">
      <c r="A49" s="1" t="str">
        <f t="shared" ref="A49" si="6">A43</f>
        <v>COX14 liver</v>
      </c>
      <c r="B49" s="1">
        <f>STDEV(B30:B37)</f>
        <v>0.73365562141443141</v>
      </c>
      <c r="C49" s="1">
        <f t="shared" ref="C49:Q49" si="7">STDEV(C30:C37)</f>
        <v>2.02763892673432</v>
      </c>
      <c r="D49" s="1">
        <f t="shared" si="7"/>
        <v>0.92715399521976605</v>
      </c>
      <c r="E49" s="1">
        <f t="shared" si="7"/>
        <v>1.9436279800702119</v>
      </c>
      <c r="F49" s="1">
        <f t="shared" si="7"/>
        <v>1.28711331080236</v>
      </c>
      <c r="G49" s="1">
        <f t="shared" si="7"/>
        <v>3.2248036752103029</v>
      </c>
      <c r="H49" s="1">
        <f t="shared" si="7"/>
        <v>12.321612486245305</v>
      </c>
      <c r="I49" s="1">
        <f t="shared" si="7"/>
        <v>0.85418915653821681</v>
      </c>
      <c r="J49" s="1">
        <f t="shared" si="7"/>
        <v>0.97027559627986915</v>
      </c>
      <c r="K49" s="1">
        <f t="shared" si="7"/>
        <v>0.82728967051813806</v>
      </c>
      <c r="L49" s="1">
        <f t="shared" si="7"/>
        <v>1.348079315380929</v>
      </c>
      <c r="M49" s="1">
        <f t="shared" si="7"/>
        <v>3.5337451605495183</v>
      </c>
      <c r="N49" s="1">
        <f t="shared" si="7"/>
        <v>8.8313691651282085</v>
      </c>
      <c r="O49" s="1">
        <f t="shared" si="7"/>
        <v>2.3751093604116535</v>
      </c>
      <c r="P49" s="1">
        <f t="shared" si="7"/>
        <v>1.3051070384284325</v>
      </c>
      <c r="Q49" s="1">
        <f t="shared" si="7"/>
        <v>0.21947307877384212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49"/>
  <sheetViews>
    <sheetView topLeftCell="A26" workbookViewId="0">
      <selection activeCell="D3" sqref="D3:D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8" ht="15" customHeight="1" x14ac:dyDescent="0.15">
      <c r="A1" s="8" t="s">
        <v>463</v>
      </c>
    </row>
    <row r="2" spans="1:8" s="2" customFormat="1" ht="50.25" customHeight="1" x14ac:dyDescent="0.15">
      <c r="B2" s="2" t="s">
        <v>280</v>
      </c>
      <c r="C2" s="2" t="s">
        <v>25</v>
      </c>
      <c r="D2" s="2" t="s">
        <v>345</v>
      </c>
      <c r="E2" s="2" t="s">
        <v>346</v>
      </c>
      <c r="F2" s="2" t="s">
        <v>347</v>
      </c>
      <c r="G2" s="2" t="s">
        <v>348</v>
      </c>
      <c r="H2" s="2" t="s">
        <v>128</v>
      </c>
    </row>
    <row r="3" spans="1:8" ht="15" customHeight="1" x14ac:dyDescent="0.2">
      <c r="A3" s="24" t="s">
        <v>456</v>
      </c>
      <c r="B3" s="1" t="s">
        <v>302</v>
      </c>
      <c r="C3" s="1">
        <v>14</v>
      </c>
      <c r="D3" s="1">
        <v>31</v>
      </c>
      <c r="E3" s="1">
        <v>12.272185948915789</v>
      </c>
      <c r="F3" s="1">
        <v>10.025300695175519</v>
      </c>
      <c r="G3" s="1">
        <v>0.71609290679825155</v>
      </c>
    </row>
    <row r="4" spans="1:8" ht="15" customHeight="1" x14ac:dyDescent="0.2">
      <c r="A4" s="24" t="s">
        <v>456</v>
      </c>
      <c r="B4" s="1" t="s">
        <v>303</v>
      </c>
      <c r="C4" s="1">
        <v>13</v>
      </c>
      <c r="D4" s="1">
        <v>31</v>
      </c>
      <c r="E4" s="1">
        <v>12.953154778680798</v>
      </c>
      <c r="F4" s="1">
        <v>11.102105109855355</v>
      </c>
      <c r="G4" s="1">
        <v>0.85400808537348882</v>
      </c>
    </row>
    <row r="5" spans="1:8" ht="15" customHeight="1" x14ac:dyDescent="0.2">
      <c r="A5" s="24" t="s">
        <v>456</v>
      </c>
      <c r="B5" s="1" t="s">
        <v>442</v>
      </c>
      <c r="C5" s="1">
        <v>13</v>
      </c>
      <c r="D5" s="1">
        <v>31</v>
      </c>
      <c r="E5" s="1">
        <v>14.57983837038044</v>
      </c>
      <c r="F5" s="1">
        <v>12.656024455645218</v>
      </c>
      <c r="G5" s="1">
        <v>0.97354034274194012</v>
      </c>
    </row>
    <row r="6" spans="1:8" ht="15" customHeight="1" x14ac:dyDescent="0.2">
      <c r="A6" s="24" t="s">
        <v>456</v>
      </c>
      <c r="B6" s="1" t="s">
        <v>443</v>
      </c>
      <c r="C6" s="1">
        <v>13</v>
      </c>
      <c r="D6" s="1">
        <v>31</v>
      </c>
      <c r="E6" s="1">
        <v>16.174250929190329</v>
      </c>
      <c r="F6" s="1">
        <v>14.473654772688494</v>
      </c>
      <c r="G6" s="1">
        <v>1.1133580594375765</v>
      </c>
    </row>
    <row r="7" spans="1:8" ht="15" customHeight="1" x14ac:dyDescent="0.2">
      <c r="A7" s="24" t="s">
        <v>456</v>
      </c>
      <c r="B7" s="1" t="s">
        <v>444</v>
      </c>
      <c r="C7" s="1">
        <v>26</v>
      </c>
      <c r="D7" s="1">
        <v>31</v>
      </c>
      <c r="E7" s="1">
        <v>14.224393608444101</v>
      </c>
      <c r="F7" s="1">
        <v>12.39983375939879</v>
      </c>
      <c r="G7" s="1">
        <v>0.47691668305379953</v>
      </c>
    </row>
    <row r="8" spans="1:8" ht="15" customHeight="1" x14ac:dyDescent="0.2">
      <c r="A8" s="24" t="s">
        <v>456</v>
      </c>
      <c r="B8" s="1" t="s">
        <v>445</v>
      </c>
      <c r="C8" s="1">
        <v>16</v>
      </c>
      <c r="D8" s="1">
        <v>31</v>
      </c>
      <c r="E8" s="1">
        <v>11.180889110274203</v>
      </c>
      <c r="F8" s="1">
        <v>9.1153126902261405</v>
      </c>
      <c r="G8" s="1">
        <v>0.56970704313913378</v>
      </c>
    </row>
    <row r="9" spans="1:8" ht="15" customHeight="1" x14ac:dyDescent="0.2">
      <c r="A9" s="24" t="s">
        <v>456</v>
      </c>
      <c r="B9" s="1" t="s">
        <v>446</v>
      </c>
      <c r="C9" s="1">
        <v>18</v>
      </c>
      <c r="D9" s="1">
        <v>31</v>
      </c>
      <c r="E9" s="1">
        <v>12.299664472471571</v>
      </c>
      <c r="F9" s="1">
        <v>10.44895493823458</v>
      </c>
      <c r="G9" s="1">
        <v>0.58049749656858773</v>
      </c>
    </row>
    <row r="10" spans="1:8" ht="15" customHeight="1" x14ac:dyDescent="0.2">
      <c r="A10" s="24" t="s">
        <v>456</v>
      </c>
      <c r="B10" s="1" t="s">
        <v>447</v>
      </c>
      <c r="C10" s="1">
        <v>15</v>
      </c>
      <c r="D10" s="1">
        <v>31</v>
      </c>
      <c r="E10" s="1">
        <v>12.880509665934333</v>
      </c>
      <c r="F10" s="1">
        <v>10.71878973257666</v>
      </c>
      <c r="G10" s="1">
        <v>0.71458598217177716</v>
      </c>
    </row>
    <row r="11" spans="1:8" ht="15" customHeight="1" x14ac:dyDescent="0.2">
      <c r="A11" s="24" t="s">
        <v>457</v>
      </c>
      <c r="B11" s="1" t="s">
        <v>448</v>
      </c>
      <c r="C11" s="1">
        <v>13</v>
      </c>
      <c r="D11" s="1">
        <v>31</v>
      </c>
      <c r="E11" s="1">
        <v>16.094019700608261</v>
      </c>
      <c r="F11" s="1">
        <v>14.382191172104932</v>
      </c>
      <c r="G11" s="1">
        <v>1.1063223978542256</v>
      </c>
    </row>
    <row r="12" spans="1:8" ht="15" customHeight="1" x14ac:dyDescent="0.2">
      <c r="A12" s="24" t="s">
        <v>457</v>
      </c>
      <c r="B12" s="1" t="s">
        <v>449</v>
      </c>
      <c r="C12" s="1">
        <v>17</v>
      </c>
      <c r="D12" s="1">
        <v>31</v>
      </c>
      <c r="E12" s="1">
        <v>10.763215813643082</v>
      </c>
      <c r="F12" s="1">
        <v>8.3145517872049375</v>
      </c>
      <c r="G12" s="1">
        <v>0.48909128160029053</v>
      </c>
    </row>
    <row r="13" spans="1:8" ht="15" customHeight="1" x14ac:dyDescent="0.2">
      <c r="A13" s="24" t="s">
        <v>457</v>
      </c>
      <c r="B13" s="1" t="s">
        <v>450</v>
      </c>
      <c r="C13" s="1">
        <v>11</v>
      </c>
      <c r="D13" s="1">
        <v>31</v>
      </c>
      <c r="E13" s="1">
        <v>9.1144232926644264</v>
      </c>
      <c r="F13" s="1">
        <v>6.660942123651294</v>
      </c>
      <c r="G13" s="1">
        <v>0.60554019305920859</v>
      </c>
    </row>
    <row r="14" spans="1:8" ht="15" customHeight="1" x14ac:dyDescent="0.2">
      <c r="A14" s="24" t="s">
        <v>457</v>
      </c>
      <c r="B14" s="1" t="s">
        <v>451</v>
      </c>
      <c r="C14" s="1">
        <v>12</v>
      </c>
      <c r="D14" s="1">
        <v>31</v>
      </c>
      <c r="E14" s="1">
        <v>11.494473713922162</v>
      </c>
      <c r="F14" s="1">
        <v>9.3820237959191974</v>
      </c>
      <c r="G14" s="1">
        <v>0.78183531632659986</v>
      </c>
    </row>
    <row r="15" spans="1:8" ht="15" customHeight="1" x14ac:dyDescent="0.2">
      <c r="A15" s="24" t="s">
        <v>457</v>
      </c>
      <c r="B15" s="1" t="s">
        <v>452</v>
      </c>
      <c r="C15" s="1">
        <v>22</v>
      </c>
      <c r="D15" s="1">
        <v>31</v>
      </c>
      <c r="E15" s="1">
        <v>12.75292084375543</v>
      </c>
      <c r="F15" s="1">
        <v>10.573870421833222</v>
      </c>
      <c r="G15" s="1">
        <v>0.48063047371969198</v>
      </c>
    </row>
    <row r="16" spans="1:8" ht="15" customHeight="1" x14ac:dyDescent="0.2">
      <c r="A16" s="24" t="s">
        <v>457</v>
      </c>
      <c r="B16" s="1" t="s">
        <v>453</v>
      </c>
      <c r="C16" s="1">
        <v>15</v>
      </c>
      <c r="D16" s="1">
        <v>31</v>
      </c>
      <c r="E16" s="1">
        <v>8.8069251237295791</v>
      </c>
      <c r="F16" s="1">
        <v>6.5562717910767532</v>
      </c>
      <c r="G16" s="1">
        <v>0.43708478607178364</v>
      </c>
    </row>
    <row r="17" spans="1:17" ht="15" customHeight="1" x14ac:dyDescent="0.2">
      <c r="A17" s="24" t="s">
        <v>457</v>
      </c>
      <c r="B17" s="1" t="s">
        <v>454</v>
      </c>
      <c r="C17" s="1">
        <v>16</v>
      </c>
      <c r="D17" s="1">
        <v>31</v>
      </c>
      <c r="E17" s="1">
        <v>10.43670481648201</v>
      </c>
      <c r="F17" s="1">
        <v>8.3560791183498733</v>
      </c>
      <c r="G17" s="1">
        <v>0.52225494489686708</v>
      </c>
    </row>
    <row r="18" spans="1:17" ht="15" customHeight="1" x14ac:dyDescent="0.2">
      <c r="A18" s="24" t="s">
        <v>457</v>
      </c>
      <c r="B18" s="1" t="s">
        <v>455</v>
      </c>
      <c r="C18" s="1">
        <v>13</v>
      </c>
      <c r="D18" s="1">
        <v>31</v>
      </c>
      <c r="E18" s="1">
        <v>12.123533634546845</v>
      </c>
      <c r="F18" s="1">
        <v>9.9360715412807039</v>
      </c>
      <c r="G18" s="1">
        <v>0.76431319548313092</v>
      </c>
    </row>
    <row r="20" spans="1:17" ht="15" customHeight="1" x14ac:dyDescent="0.15">
      <c r="A20" s="1" t="s">
        <v>365</v>
      </c>
    </row>
    <row r="21" spans="1:17" ht="15" customHeight="1" x14ac:dyDescent="0.15">
      <c r="A21" s="1" t="s">
        <v>24</v>
      </c>
      <c r="B21" s="1" t="s">
        <v>349</v>
      </c>
      <c r="C21" s="1" t="s">
        <v>350</v>
      </c>
      <c r="D21" s="1" t="s">
        <v>351</v>
      </c>
      <c r="E21" s="1" t="s">
        <v>352</v>
      </c>
      <c r="F21" s="1" t="s">
        <v>353</v>
      </c>
      <c r="G21" s="1" t="s">
        <v>354</v>
      </c>
      <c r="H21" s="1" t="s">
        <v>355</v>
      </c>
      <c r="I21" s="1" t="s">
        <v>356</v>
      </c>
      <c r="J21" s="1" t="s">
        <v>357</v>
      </c>
      <c r="K21" s="1" t="s">
        <v>358</v>
      </c>
      <c r="L21" s="1" t="s">
        <v>359</v>
      </c>
      <c r="M21" s="1" t="s">
        <v>360</v>
      </c>
      <c r="N21" s="1" t="s">
        <v>361</v>
      </c>
      <c r="O21" s="1" t="s">
        <v>362</v>
      </c>
      <c r="P21" s="1" t="s">
        <v>363</v>
      </c>
      <c r="Q21" s="1" t="s">
        <v>364</v>
      </c>
    </row>
    <row r="22" spans="1:17" ht="15" customHeight="1" x14ac:dyDescent="0.15">
      <c r="A22" t="str">
        <f>A3</f>
        <v>WT liver</v>
      </c>
      <c r="B22" s="1">
        <v>0.34510335180208246</v>
      </c>
      <c r="C22" s="1">
        <v>5.0850176472098569</v>
      </c>
      <c r="D22" s="1">
        <v>1.7813175785778133</v>
      </c>
      <c r="E22" s="1">
        <v>4.8489576814658797</v>
      </c>
      <c r="F22" s="1">
        <v>40.344178360753993</v>
      </c>
      <c r="G22" s="1">
        <v>0.14782177504134625</v>
      </c>
      <c r="H22" s="1">
        <v>0.16410981891014539</v>
      </c>
      <c r="I22" s="1">
        <v>2.6474457973053016</v>
      </c>
      <c r="J22" s="1">
        <v>18.583660167352395</v>
      </c>
      <c r="K22" s="1">
        <v>10.269184567106675</v>
      </c>
      <c r="L22" s="1">
        <v>8.3026758976139821</v>
      </c>
      <c r="M22" s="1">
        <v>2.5098102785755843</v>
      </c>
      <c r="N22" s="1">
        <v>2.493503703950914</v>
      </c>
      <c r="O22" s="1">
        <v>0.35127455893228743</v>
      </c>
      <c r="P22" s="1">
        <v>0.98957166752536085</v>
      </c>
      <c r="Q22" s="1">
        <v>1.13636714787635</v>
      </c>
    </row>
    <row r="23" spans="1:17" ht="15" customHeight="1" x14ac:dyDescent="0.15">
      <c r="A23" t="str">
        <f t="shared" ref="A23:A37" si="0">A4</f>
        <v>WT liver</v>
      </c>
      <c r="B23" s="1">
        <v>1.8831945949653084</v>
      </c>
      <c r="C23" s="1">
        <v>0</v>
      </c>
      <c r="D23" s="1">
        <v>6.5261445924461965</v>
      </c>
      <c r="E23" s="1">
        <v>7.2105782812519728</v>
      </c>
      <c r="F23" s="1">
        <v>40.663998639744491</v>
      </c>
      <c r="G23" s="1">
        <v>2.3121987003215847</v>
      </c>
      <c r="H23" s="1">
        <v>1.8069707251451919</v>
      </c>
      <c r="I23" s="1">
        <v>2.6159551713146687</v>
      </c>
      <c r="J23" s="1">
        <v>18.227652400752021</v>
      </c>
      <c r="K23" s="1">
        <v>4.1591422174634118</v>
      </c>
      <c r="L23" s="1">
        <v>8.8205969278108167</v>
      </c>
      <c r="M23" s="1">
        <v>0</v>
      </c>
      <c r="N23" s="1">
        <v>2.4714651698467409</v>
      </c>
      <c r="O23" s="1">
        <v>0</v>
      </c>
      <c r="P23" s="1">
        <v>2.0834075876699458</v>
      </c>
      <c r="Q23" s="1">
        <v>1.2186949912676306</v>
      </c>
    </row>
    <row r="24" spans="1:17" ht="15" customHeight="1" x14ac:dyDescent="0.15">
      <c r="A24" t="str">
        <f t="shared" si="0"/>
        <v>WT liver</v>
      </c>
      <c r="B24" s="1">
        <v>2.1410765025689074</v>
      </c>
      <c r="C24" s="1">
        <v>5.4741469799225619</v>
      </c>
      <c r="D24" s="1">
        <v>6.7067746764448177</v>
      </c>
      <c r="E24" s="1">
        <v>8.5196063078855069</v>
      </c>
      <c r="F24" s="1">
        <v>34.899284679860052</v>
      </c>
      <c r="G24" s="1">
        <v>0.20814331778075484</v>
      </c>
      <c r="H24" s="1">
        <v>1.3301562287916537</v>
      </c>
      <c r="I24" s="1">
        <v>1.6532411341020496</v>
      </c>
      <c r="J24" s="1">
        <v>13.380725374873844</v>
      </c>
      <c r="K24" s="1">
        <v>5.8732332236480431</v>
      </c>
      <c r="L24" s="1">
        <v>7.815903777894869</v>
      </c>
      <c r="M24" s="1">
        <v>3.3834837646891596</v>
      </c>
      <c r="N24" s="1">
        <v>3.5448612675830855</v>
      </c>
      <c r="O24" s="1">
        <v>1.2454591780768687</v>
      </c>
      <c r="P24" s="1">
        <v>1.2491877438878047</v>
      </c>
      <c r="Q24" s="1">
        <v>2.5747158419900171</v>
      </c>
    </row>
    <row r="25" spans="1:17" ht="15" customHeight="1" x14ac:dyDescent="0.15">
      <c r="A25" t="str">
        <f t="shared" si="0"/>
        <v>WT liver</v>
      </c>
      <c r="B25" s="1">
        <v>1.7890972449710416</v>
      </c>
      <c r="C25" s="1">
        <v>6.144524828197695</v>
      </c>
      <c r="D25" s="1">
        <v>3.7920509587940017</v>
      </c>
      <c r="E25" s="1">
        <v>8.6509217888920737</v>
      </c>
      <c r="F25" s="1">
        <v>36.018382643004223</v>
      </c>
      <c r="G25" s="1">
        <v>1.7049856466364566</v>
      </c>
      <c r="H25" s="1">
        <v>1.9633535376221154</v>
      </c>
      <c r="I25" s="1">
        <v>3.1515760699851212</v>
      </c>
      <c r="J25" s="1">
        <v>10.667233199626713</v>
      </c>
      <c r="K25" s="1">
        <v>10.890261209903567</v>
      </c>
      <c r="L25" s="1">
        <v>8.8130446715479547</v>
      </c>
      <c r="M25" s="1">
        <v>2.2299771449739754</v>
      </c>
      <c r="N25" s="1">
        <v>0</v>
      </c>
      <c r="O25" s="1">
        <v>2.0123314368652663</v>
      </c>
      <c r="P25" s="1">
        <v>1.7725763343432304</v>
      </c>
      <c r="Q25" s="1">
        <v>0.39968328463655606</v>
      </c>
    </row>
    <row r="26" spans="1:17" ht="15" customHeight="1" x14ac:dyDescent="0.15">
      <c r="A26" t="str">
        <f t="shared" si="0"/>
        <v>WT liver</v>
      </c>
      <c r="B26" s="1">
        <v>2.6460904637722575</v>
      </c>
      <c r="C26" s="1">
        <v>6.2616850744705426</v>
      </c>
      <c r="D26" s="1">
        <v>2.7069901502937137</v>
      </c>
      <c r="E26" s="1">
        <v>8.2989909954708363</v>
      </c>
      <c r="F26" s="1">
        <v>41.008908731207022</v>
      </c>
      <c r="G26" s="1">
        <v>2.039588769960087</v>
      </c>
      <c r="H26" s="1">
        <v>0.71219516802249794</v>
      </c>
      <c r="I26" s="1">
        <v>1.7379660327084703</v>
      </c>
      <c r="J26" s="1">
        <v>15.091054387759803</v>
      </c>
      <c r="K26" s="1">
        <v>4.3435626924891482</v>
      </c>
      <c r="L26" s="1">
        <v>9.9789496547484955</v>
      </c>
      <c r="M26" s="1">
        <v>1.8918083399183081</v>
      </c>
      <c r="N26" s="1">
        <v>0</v>
      </c>
      <c r="O26" s="1">
        <v>1.6944293571759523</v>
      </c>
      <c r="P26" s="1">
        <v>0</v>
      </c>
      <c r="Q26" s="1">
        <v>1.5877801820028912</v>
      </c>
    </row>
    <row r="27" spans="1:17" ht="15" customHeight="1" x14ac:dyDescent="0.15">
      <c r="A27" t="str">
        <f t="shared" si="0"/>
        <v>WT liver</v>
      </c>
      <c r="B27" s="1">
        <v>0.63132616176817313</v>
      </c>
      <c r="C27" s="1">
        <v>5.1052749121165588</v>
      </c>
      <c r="D27" s="1">
        <v>2.0579217642056262</v>
      </c>
      <c r="E27" s="1">
        <v>8.4320527960273015</v>
      </c>
      <c r="F27" s="1">
        <v>43.949006601767188</v>
      </c>
      <c r="G27" s="1">
        <v>1.3125985163814318</v>
      </c>
      <c r="H27" s="1">
        <v>0.50125508079428094</v>
      </c>
      <c r="I27" s="1">
        <v>0.87057851544613518</v>
      </c>
      <c r="J27" s="1">
        <v>17.683225567729988</v>
      </c>
      <c r="K27" s="1">
        <v>5.1670851279733627</v>
      </c>
      <c r="L27" s="1">
        <v>9.4836728749806749</v>
      </c>
      <c r="M27" s="1">
        <v>0</v>
      </c>
      <c r="N27" s="1">
        <v>2.2654807523092457</v>
      </c>
      <c r="O27" s="1">
        <v>1.4966255412334393</v>
      </c>
      <c r="P27" s="1">
        <v>0</v>
      </c>
      <c r="Q27" s="1">
        <v>1.0438957872665797</v>
      </c>
    </row>
    <row r="28" spans="1:17" ht="15" customHeight="1" x14ac:dyDescent="0.15">
      <c r="A28" t="str">
        <f t="shared" si="0"/>
        <v>WT liver</v>
      </c>
      <c r="B28" s="1">
        <v>0</v>
      </c>
      <c r="C28" s="1">
        <v>3.2748379488665207</v>
      </c>
      <c r="D28" s="1">
        <v>2.1165852781840715</v>
      </c>
      <c r="E28" s="1">
        <v>9.2352891904447798</v>
      </c>
      <c r="F28" s="1">
        <v>39.421675804431892</v>
      </c>
      <c r="G28" s="1">
        <v>1.0712675855940204</v>
      </c>
      <c r="H28" s="1">
        <v>0.81219057800512362</v>
      </c>
      <c r="I28" s="1">
        <v>1.7439191023155207</v>
      </c>
      <c r="J28" s="1">
        <v>18.082762351010121</v>
      </c>
      <c r="K28" s="1">
        <v>11.788741319487379</v>
      </c>
      <c r="L28" s="1">
        <v>7.8615311038060387</v>
      </c>
      <c r="M28" s="1">
        <v>1.2546974384827543</v>
      </c>
      <c r="N28" s="1">
        <v>2.8734811966418703</v>
      </c>
      <c r="O28" s="1">
        <v>0.46302110272989494</v>
      </c>
      <c r="P28" s="1">
        <v>0</v>
      </c>
      <c r="Q28" s="1">
        <v>0</v>
      </c>
    </row>
    <row r="29" spans="1:17" ht="15" customHeight="1" x14ac:dyDescent="0.15">
      <c r="A29" t="str">
        <f t="shared" si="0"/>
        <v>WT liver</v>
      </c>
      <c r="B29" s="1">
        <v>5.35490654771551E-2</v>
      </c>
      <c r="C29" s="1">
        <v>4.2047901389990603</v>
      </c>
      <c r="D29" s="1">
        <v>1.5045218575081996</v>
      </c>
      <c r="E29" s="1">
        <v>3.3853412159062648</v>
      </c>
      <c r="F29" s="1">
        <v>35.742540866819049</v>
      </c>
      <c r="G29" s="1">
        <v>0.71377987691414435</v>
      </c>
      <c r="H29" s="1">
        <v>1.0100068797767352</v>
      </c>
      <c r="I29" s="1">
        <v>1.4487301291582597</v>
      </c>
      <c r="J29" s="1">
        <v>14.830134361311593</v>
      </c>
      <c r="K29" s="1">
        <v>22.088134549500754</v>
      </c>
      <c r="L29" s="1">
        <v>6.84095346066659</v>
      </c>
      <c r="M29" s="1">
        <v>1.6478246812557664</v>
      </c>
      <c r="N29" s="1">
        <v>2.6443175059080906</v>
      </c>
      <c r="O29" s="1">
        <v>1.0476812553798616</v>
      </c>
      <c r="P29" s="1">
        <v>2.2895308266287939</v>
      </c>
      <c r="Q29" s="1">
        <v>0.54816332878969354</v>
      </c>
    </row>
    <row r="30" spans="1:17" ht="15" customHeight="1" x14ac:dyDescent="0.15">
      <c r="A30" t="str">
        <f t="shared" si="0"/>
        <v>COX14 liver</v>
      </c>
      <c r="B30" s="1">
        <v>0.81345310175875563</v>
      </c>
      <c r="C30" s="1">
        <v>5.2490820790676977</v>
      </c>
      <c r="D30" s="1">
        <v>2.2122374580517943</v>
      </c>
      <c r="E30" s="1">
        <v>10.25286088772865</v>
      </c>
      <c r="F30" s="1">
        <v>31.752115494916154</v>
      </c>
      <c r="G30" s="1">
        <v>1.1739894739614205</v>
      </c>
      <c r="H30" s="1">
        <v>1.0263189564357844</v>
      </c>
      <c r="I30" s="1">
        <v>0.85928202174104895</v>
      </c>
      <c r="J30" s="1">
        <v>17.132545508970967</v>
      </c>
      <c r="K30" s="1">
        <v>10.960816005548951</v>
      </c>
      <c r="L30" s="1">
        <v>10.009354825725808</v>
      </c>
      <c r="M30" s="1">
        <v>2.5546644694944094</v>
      </c>
      <c r="N30" s="1">
        <v>0</v>
      </c>
      <c r="O30" s="1">
        <v>1.7731530650652312</v>
      </c>
      <c r="P30" s="1">
        <v>2.0884884912736301</v>
      </c>
      <c r="Q30" s="1">
        <v>2.1416381602597041</v>
      </c>
    </row>
    <row r="31" spans="1:17" ht="15" customHeight="1" x14ac:dyDescent="0.15">
      <c r="A31" t="str">
        <f t="shared" si="0"/>
        <v>COX14 liver</v>
      </c>
      <c r="B31" s="1">
        <v>0</v>
      </c>
      <c r="C31" s="1">
        <v>5.5940199788337264</v>
      </c>
      <c r="D31" s="1">
        <v>1.611106362546576</v>
      </c>
      <c r="E31" s="1">
        <v>4.6532950588328932</v>
      </c>
      <c r="F31" s="1">
        <v>49.117173437204066</v>
      </c>
      <c r="G31" s="1">
        <v>3.4620152618754063E-2</v>
      </c>
      <c r="H31" s="1">
        <v>5.7110350148170522E-2</v>
      </c>
      <c r="I31" s="1">
        <v>0.49935478511983777</v>
      </c>
      <c r="J31" s="1">
        <v>18.569984811466011</v>
      </c>
      <c r="K31" s="1">
        <v>6.5079943759844952</v>
      </c>
      <c r="L31" s="1">
        <v>11.519325269331613</v>
      </c>
      <c r="M31" s="1">
        <v>1.457356520396293</v>
      </c>
      <c r="N31" s="1">
        <v>0</v>
      </c>
      <c r="O31" s="1">
        <v>0.34669324483671005</v>
      </c>
      <c r="P31" s="1">
        <v>0</v>
      </c>
      <c r="Q31" s="1">
        <v>3.1965652680846834E-2</v>
      </c>
    </row>
    <row r="32" spans="1:17" ht="15" customHeight="1" x14ac:dyDescent="0.15">
      <c r="A32" t="str">
        <f t="shared" si="0"/>
        <v>COX14 liver</v>
      </c>
      <c r="B32" s="1">
        <v>0</v>
      </c>
      <c r="C32" s="1">
        <v>6.0195891377337043</v>
      </c>
      <c r="D32" s="1">
        <v>0</v>
      </c>
      <c r="E32" s="1">
        <v>3.4773446318143977</v>
      </c>
      <c r="F32" s="1">
        <v>52.504577040375153</v>
      </c>
      <c r="G32" s="1">
        <v>1.2785591516268913</v>
      </c>
      <c r="H32" s="1">
        <v>0.10321565543801785</v>
      </c>
      <c r="I32" s="1">
        <v>0.43655626196205077</v>
      </c>
      <c r="J32" s="1">
        <v>22.565553677915997</v>
      </c>
      <c r="K32" s="1">
        <v>0.97156583181729073</v>
      </c>
      <c r="L32" s="1">
        <v>9.5872407605120049</v>
      </c>
      <c r="M32" s="1">
        <v>0.50541671001416932</v>
      </c>
      <c r="N32" s="1">
        <v>1.7296539341125596</v>
      </c>
      <c r="O32" s="1">
        <v>0.42832830009874207</v>
      </c>
      <c r="P32" s="1">
        <v>0.39239890657901488</v>
      </c>
      <c r="Q32" s="1">
        <v>0</v>
      </c>
    </row>
    <row r="33" spans="1:17" ht="15" customHeight="1" x14ac:dyDescent="0.15">
      <c r="A33" t="str">
        <f t="shared" si="0"/>
        <v>COX14 liver</v>
      </c>
      <c r="B33" s="1">
        <v>0</v>
      </c>
      <c r="C33" s="1">
        <v>5.630932842456863</v>
      </c>
      <c r="D33" s="1">
        <v>2.329691878731817</v>
      </c>
      <c r="E33" s="1">
        <v>2.3828090713732917</v>
      </c>
      <c r="F33" s="1">
        <v>43.456908425910235</v>
      </c>
      <c r="G33" s="1">
        <v>1.5895931298942632</v>
      </c>
      <c r="H33" s="1">
        <v>0.91012290441737265</v>
      </c>
      <c r="I33" s="1">
        <v>0</v>
      </c>
      <c r="J33" s="1">
        <v>20.927744435966002</v>
      </c>
      <c r="K33" s="1">
        <v>9.5287609153607384</v>
      </c>
      <c r="L33" s="1">
        <v>10.385530175141389</v>
      </c>
      <c r="M33" s="1">
        <v>0</v>
      </c>
      <c r="N33" s="1">
        <v>1.8596999962165841</v>
      </c>
      <c r="O33" s="1">
        <v>0.90763376213210145</v>
      </c>
      <c r="P33" s="1">
        <v>9.0572462399343578E-2</v>
      </c>
      <c r="Q33" s="1">
        <v>0</v>
      </c>
    </row>
    <row r="34" spans="1:17" ht="15" customHeight="1" x14ac:dyDescent="0.15">
      <c r="A34" t="str">
        <f t="shared" si="0"/>
        <v>COX14 liver</v>
      </c>
      <c r="B34" s="1">
        <v>0.5489967587838569</v>
      </c>
      <c r="C34" s="1">
        <v>7.2845498160094753</v>
      </c>
      <c r="D34" s="1">
        <v>3.1047145443160713</v>
      </c>
      <c r="E34" s="1">
        <v>3.4804950198553648</v>
      </c>
      <c r="F34" s="1">
        <v>48.825050675217021</v>
      </c>
      <c r="G34" s="1">
        <v>1.6433453874500961</v>
      </c>
      <c r="H34" s="1">
        <v>0.89286606170682303</v>
      </c>
      <c r="I34" s="1">
        <v>1.6526109707482084</v>
      </c>
      <c r="J34" s="1">
        <v>15.013813508543521</v>
      </c>
      <c r="K34" s="1">
        <v>5.0945177948220826</v>
      </c>
      <c r="L34" s="1">
        <v>9.9619608565490818</v>
      </c>
      <c r="M34" s="1">
        <v>1.4004768578368936</v>
      </c>
      <c r="N34" s="1">
        <v>0</v>
      </c>
      <c r="O34" s="1">
        <v>0.2927263471890007</v>
      </c>
      <c r="P34" s="1">
        <v>0</v>
      </c>
      <c r="Q34" s="1">
        <v>0.80387540097249854</v>
      </c>
    </row>
    <row r="35" spans="1:17" ht="15" customHeight="1" x14ac:dyDescent="0.15">
      <c r="A35" t="str">
        <f t="shared" si="0"/>
        <v>COX14 liver</v>
      </c>
      <c r="B35" s="1">
        <v>0</v>
      </c>
      <c r="C35" s="1">
        <v>5.9401829632917638</v>
      </c>
      <c r="D35" s="1">
        <v>0</v>
      </c>
      <c r="E35" s="1">
        <v>5.3426385821033868</v>
      </c>
      <c r="F35" s="1">
        <v>54.769133590020402</v>
      </c>
      <c r="G35" s="1">
        <v>0.8103039607363669</v>
      </c>
      <c r="H35" s="1">
        <v>0.91293088323580107</v>
      </c>
      <c r="I35" s="1">
        <v>0</v>
      </c>
      <c r="J35" s="1">
        <v>21.917332972853494</v>
      </c>
      <c r="K35" s="1">
        <v>0</v>
      </c>
      <c r="L35" s="1">
        <v>9.5431495467335399</v>
      </c>
      <c r="M35" s="1">
        <v>0.76432750102523206</v>
      </c>
      <c r="N35" s="1">
        <v>0</v>
      </c>
      <c r="O35" s="1">
        <v>0</v>
      </c>
      <c r="P35" s="1">
        <v>0</v>
      </c>
      <c r="Q35" s="1">
        <v>0</v>
      </c>
    </row>
    <row r="36" spans="1:17" ht="15" customHeight="1" x14ac:dyDescent="0.15">
      <c r="A36" t="str">
        <f t="shared" si="0"/>
        <v>COX14 liver</v>
      </c>
      <c r="B36" s="1">
        <v>0</v>
      </c>
      <c r="C36" s="1">
        <v>5.9848637725367428</v>
      </c>
      <c r="D36" s="1">
        <v>0</v>
      </c>
      <c r="E36" s="1">
        <v>11.110546026646698</v>
      </c>
      <c r="F36" s="1">
        <v>48.941291956658596</v>
      </c>
      <c r="G36" s="1">
        <v>0</v>
      </c>
      <c r="H36" s="1">
        <v>0.14161317230745535</v>
      </c>
      <c r="I36" s="1">
        <v>0</v>
      </c>
      <c r="J36" s="1">
        <v>22.807705318685656</v>
      </c>
      <c r="K36" s="1">
        <v>0.34552118828314804</v>
      </c>
      <c r="L36" s="1">
        <v>9.2727540051422785</v>
      </c>
      <c r="M36" s="1">
        <v>0</v>
      </c>
      <c r="N36" s="1">
        <v>1.3093570957831482</v>
      </c>
      <c r="O36" s="1">
        <v>0</v>
      </c>
      <c r="P36" s="1">
        <v>8.6347463956296944E-2</v>
      </c>
      <c r="Q36" s="1">
        <v>0</v>
      </c>
    </row>
    <row r="37" spans="1:17" ht="15" customHeight="1" x14ac:dyDescent="0.15">
      <c r="A37" t="str">
        <f t="shared" si="0"/>
        <v>COX14 liver</v>
      </c>
      <c r="B37" s="1">
        <v>0.48345759448498898</v>
      </c>
      <c r="C37" s="1">
        <v>6.1433693521653066</v>
      </c>
      <c r="D37" s="1">
        <v>0</v>
      </c>
      <c r="E37" s="1">
        <v>4.4171766479444052</v>
      </c>
      <c r="F37" s="1">
        <v>48.664758009827494</v>
      </c>
      <c r="G37" s="1">
        <v>3.1367581315562574</v>
      </c>
      <c r="H37" s="1">
        <v>1.0097822939461296</v>
      </c>
      <c r="I37" s="1">
        <v>0.79592878084500107</v>
      </c>
      <c r="J37" s="1">
        <v>20.493574780782765</v>
      </c>
      <c r="K37" s="1">
        <v>0</v>
      </c>
      <c r="L37" s="1">
        <v>8.8703024217943973</v>
      </c>
      <c r="M37" s="1">
        <v>2.079452512232189</v>
      </c>
      <c r="N37" s="1">
        <v>2.1874791681052064</v>
      </c>
      <c r="O37" s="1">
        <v>0.82121782244212249</v>
      </c>
      <c r="P37" s="1">
        <v>0.86134034403676163</v>
      </c>
      <c r="Q37" s="1">
        <v>3.5402139836976446E-2</v>
      </c>
    </row>
    <row r="38" spans="1:17" ht="15" customHeight="1" x14ac:dyDescent="0.15">
      <c r="A38"/>
    </row>
    <row r="40" spans="1:17" ht="15" customHeight="1" x14ac:dyDescent="0.15">
      <c r="A40" s="1" t="s">
        <v>293</v>
      </c>
    </row>
    <row r="41" spans="1:17" ht="15" customHeight="1" x14ac:dyDescent="0.15">
      <c r="A41" s="1" t="s">
        <v>24</v>
      </c>
      <c r="B41" s="1" t="str">
        <f t="shared" ref="B41:Q41" si="1">B21</f>
        <v xml:space="preserve"> P-18:0/16:1</v>
      </c>
      <c r="C41" s="1" t="str">
        <f t="shared" si="1"/>
        <v xml:space="preserve"> P-18:0/18:2</v>
      </c>
      <c r="D41" s="1" t="str">
        <f t="shared" si="1"/>
        <v xml:space="preserve"> P-18:0/18:1</v>
      </c>
      <c r="E41" s="1" t="str">
        <f t="shared" si="1"/>
        <v xml:space="preserve"> P-18:0/20:5</v>
      </c>
      <c r="F41" s="1" t="str">
        <f t="shared" si="1"/>
        <v xml:space="preserve"> P-18:0/20:4</v>
      </c>
      <c r="G41" s="1" t="str">
        <f t="shared" si="1"/>
        <v xml:space="preserve"> P-18:0/20:3</v>
      </c>
      <c r="H41" s="1" t="str">
        <f t="shared" si="1"/>
        <v xml:space="preserve"> P-18:0/20:2</v>
      </c>
      <c r="I41" s="1" t="str">
        <f t="shared" si="1"/>
        <v xml:space="preserve"> P-18:0/20:1</v>
      </c>
      <c r="J41" s="1" t="str">
        <f t="shared" si="1"/>
        <v xml:space="preserve"> P-18:0/22:6</v>
      </c>
      <c r="K41" s="1" t="str">
        <f t="shared" si="1"/>
        <v xml:space="preserve"> P-18:0/22:5</v>
      </c>
      <c r="L41" s="1" t="str">
        <f t="shared" si="1"/>
        <v xml:space="preserve"> P-18:0/22:4</v>
      </c>
      <c r="M41" s="1" t="str">
        <f t="shared" si="1"/>
        <v xml:space="preserve"> P-18:0/22:3</v>
      </c>
      <c r="N41" s="1" t="str">
        <f t="shared" si="1"/>
        <v xml:space="preserve"> P-18:0/22:2</v>
      </c>
      <c r="O41" s="1" t="str">
        <f t="shared" si="1"/>
        <v xml:space="preserve"> P-18:0/24:6</v>
      </c>
      <c r="P41" s="1" t="str">
        <f t="shared" si="1"/>
        <v xml:space="preserve"> P-18:0/24:5</v>
      </c>
      <c r="Q41" s="1" t="str">
        <f t="shared" si="1"/>
        <v xml:space="preserve"> P-18:0/24:4</v>
      </c>
    </row>
    <row r="42" spans="1:17" ht="15" customHeight="1" x14ac:dyDescent="0.15">
      <c r="A42" s="1" t="str">
        <f>A22</f>
        <v>WT liver</v>
      </c>
      <c r="B42" s="1">
        <f>AVERAGE(B22:B29)</f>
        <v>1.1861796731656158</v>
      </c>
      <c r="C42" s="1">
        <f t="shared" ref="C42:Q42" si="2">AVERAGE(C22:C29)</f>
        <v>4.4437846912228496</v>
      </c>
      <c r="D42" s="1">
        <f t="shared" si="2"/>
        <v>3.399038357056805</v>
      </c>
      <c r="E42" s="1">
        <f t="shared" si="2"/>
        <v>7.3227172821680773</v>
      </c>
      <c r="F42" s="1">
        <f t="shared" si="2"/>
        <v>39.005997040948493</v>
      </c>
      <c r="G42" s="1">
        <f t="shared" si="2"/>
        <v>1.1887980235787281</v>
      </c>
      <c r="H42" s="1">
        <f t="shared" si="2"/>
        <v>1.0375297521334681</v>
      </c>
      <c r="I42" s="1">
        <f t="shared" si="2"/>
        <v>1.9836764940419411</v>
      </c>
      <c r="J42" s="1">
        <f t="shared" si="2"/>
        <v>15.81830597630206</v>
      </c>
      <c r="K42" s="1">
        <f t="shared" si="2"/>
        <v>9.3224181134465436</v>
      </c>
      <c r="L42" s="1">
        <f t="shared" si="2"/>
        <v>8.4896660461336779</v>
      </c>
      <c r="M42" s="1">
        <f t="shared" si="2"/>
        <v>1.6147002059869435</v>
      </c>
      <c r="N42" s="1">
        <f t="shared" si="2"/>
        <v>2.0366386995299934</v>
      </c>
      <c r="O42" s="1">
        <f t="shared" si="2"/>
        <v>1.0388528037991964</v>
      </c>
      <c r="P42" s="1">
        <f t="shared" si="2"/>
        <v>1.0480342700068919</v>
      </c>
      <c r="Q42" s="1">
        <f t="shared" si="2"/>
        <v>1.0636625704787148</v>
      </c>
    </row>
    <row r="43" spans="1:17" ht="15" customHeight="1" x14ac:dyDescent="0.15">
      <c r="A43" s="1" t="str">
        <f>A34</f>
        <v>COX14 liver</v>
      </c>
      <c r="B43" s="1">
        <f>AVERAGE(B30:B37)</f>
        <v>0.2307384318784502</v>
      </c>
      <c r="C43" s="1">
        <f t="shared" ref="C43:Q43" si="3">AVERAGE(C30:C37)</f>
        <v>5.9808237427619098</v>
      </c>
      <c r="D43" s="1">
        <f t="shared" si="3"/>
        <v>1.1572187804557823</v>
      </c>
      <c r="E43" s="1">
        <f t="shared" si="3"/>
        <v>5.639645740787385</v>
      </c>
      <c r="F43" s="1">
        <f t="shared" si="3"/>
        <v>47.253876078766133</v>
      </c>
      <c r="G43" s="1">
        <f t="shared" si="3"/>
        <v>1.2083961734805062</v>
      </c>
      <c r="H43" s="1">
        <f t="shared" si="3"/>
        <v>0.63174503470444421</v>
      </c>
      <c r="I43" s="1">
        <f t="shared" si="3"/>
        <v>0.53046660255201838</v>
      </c>
      <c r="J43" s="1">
        <f t="shared" si="3"/>
        <v>19.928531876898056</v>
      </c>
      <c r="K43" s="1">
        <f t="shared" si="3"/>
        <v>4.1761470139770882</v>
      </c>
      <c r="L43" s="1">
        <f t="shared" si="3"/>
        <v>9.8937022326162634</v>
      </c>
      <c r="M43" s="1">
        <f t="shared" si="3"/>
        <v>1.0952118213748983</v>
      </c>
      <c r="N43" s="1">
        <f t="shared" si="3"/>
        <v>0.88577377427718718</v>
      </c>
      <c r="O43" s="1">
        <f t="shared" si="3"/>
        <v>0.57121906772048847</v>
      </c>
      <c r="P43" s="1">
        <f t="shared" si="3"/>
        <v>0.43989345853063089</v>
      </c>
      <c r="Q43" s="1">
        <f t="shared" si="3"/>
        <v>0.37661016921875323</v>
      </c>
    </row>
    <row r="46" spans="1:17" ht="15" customHeight="1" x14ac:dyDescent="0.15">
      <c r="A46" s="1" t="s">
        <v>294</v>
      </c>
    </row>
    <row r="47" spans="1:17" ht="15" customHeight="1" x14ac:dyDescent="0.15">
      <c r="A47" s="1" t="s">
        <v>24</v>
      </c>
      <c r="B47" s="1" t="str">
        <f>B41</f>
        <v xml:space="preserve"> P-18:0/16:1</v>
      </c>
      <c r="C47" s="1" t="str">
        <f t="shared" ref="C47:Q47" si="4">C41</f>
        <v xml:space="preserve"> P-18:0/18:2</v>
      </c>
      <c r="D47" s="1" t="str">
        <f t="shared" si="4"/>
        <v xml:space="preserve"> P-18:0/18:1</v>
      </c>
      <c r="E47" s="1" t="str">
        <f t="shared" si="4"/>
        <v xml:space="preserve"> P-18:0/20:5</v>
      </c>
      <c r="F47" s="1" t="str">
        <f t="shared" si="4"/>
        <v xml:space="preserve"> P-18:0/20:4</v>
      </c>
      <c r="G47" s="1" t="str">
        <f t="shared" si="4"/>
        <v xml:space="preserve"> P-18:0/20:3</v>
      </c>
      <c r="H47" s="1" t="str">
        <f t="shared" si="4"/>
        <v xml:space="preserve"> P-18:0/20:2</v>
      </c>
      <c r="I47" s="1" t="str">
        <f t="shared" si="4"/>
        <v xml:space="preserve"> P-18:0/20:1</v>
      </c>
      <c r="J47" s="1" t="str">
        <f t="shared" si="4"/>
        <v xml:space="preserve"> P-18:0/22:6</v>
      </c>
      <c r="K47" s="1" t="str">
        <f t="shared" si="4"/>
        <v xml:space="preserve"> P-18:0/22:5</v>
      </c>
      <c r="L47" s="1" t="str">
        <f t="shared" si="4"/>
        <v xml:space="preserve"> P-18:0/22:4</v>
      </c>
      <c r="M47" s="1" t="str">
        <f t="shared" si="4"/>
        <v xml:space="preserve"> P-18:0/22:3</v>
      </c>
      <c r="N47" s="1" t="str">
        <f t="shared" si="4"/>
        <v xml:space="preserve"> P-18:0/22:2</v>
      </c>
      <c r="O47" s="1" t="str">
        <f t="shared" si="4"/>
        <v xml:space="preserve"> P-18:0/24:6</v>
      </c>
      <c r="P47" s="1" t="str">
        <f t="shared" si="4"/>
        <v xml:space="preserve"> P-18:0/24:5</v>
      </c>
      <c r="Q47" s="1" t="str">
        <f t="shared" si="4"/>
        <v xml:space="preserve"> P-18:0/24:4</v>
      </c>
    </row>
    <row r="48" spans="1:17" ht="15" customHeight="1" x14ac:dyDescent="0.15">
      <c r="A48" s="1" t="str">
        <f>A42</f>
        <v>WT liver</v>
      </c>
      <c r="B48" s="1">
        <f>STDEV(B22:B29)</f>
        <v>1.0418152412914308</v>
      </c>
      <c r="C48" s="1">
        <f t="shared" ref="C48:Q48" si="5">STDEV(C22:C29)</f>
        <v>2.0451493673529901</v>
      </c>
      <c r="D48" s="1">
        <f t="shared" si="5"/>
        <v>2.1045120062425569</v>
      </c>
      <c r="E48" s="1">
        <f t="shared" si="5"/>
        <v>2.093299838814076</v>
      </c>
      <c r="F48" s="1">
        <f t="shared" si="5"/>
        <v>3.1531969841507332</v>
      </c>
      <c r="G48" s="1">
        <f t="shared" si="5"/>
        <v>0.80644024173142226</v>
      </c>
      <c r="H48" s="1">
        <f t="shared" si="5"/>
        <v>0.6259450105876706</v>
      </c>
      <c r="I48" s="1">
        <f t="shared" si="5"/>
        <v>0.75181256414346742</v>
      </c>
      <c r="J48" s="1">
        <f t="shared" si="5"/>
        <v>2.8294004842821461</v>
      </c>
      <c r="K48" s="1">
        <f t="shared" si="5"/>
        <v>6.0120456808488969</v>
      </c>
      <c r="L48" s="1">
        <f t="shared" si="5"/>
        <v>1.0015582025382757</v>
      </c>
      <c r="M48" s="1">
        <f t="shared" si="5"/>
        <v>1.1790059180165391</v>
      </c>
      <c r="N48" s="1">
        <f t="shared" si="5"/>
        <v>1.3142231259241837</v>
      </c>
      <c r="O48" s="1">
        <f t="shared" si="5"/>
        <v>0.70845127059897572</v>
      </c>
      <c r="P48" s="1">
        <f t="shared" si="5"/>
        <v>0.96193858575091651</v>
      </c>
      <c r="Q48" s="1">
        <f t="shared" si="5"/>
        <v>0.79513512031338052</v>
      </c>
    </row>
    <row r="49" spans="1:17" ht="15" customHeight="1" x14ac:dyDescent="0.15">
      <c r="A49" s="1" t="str">
        <f t="shared" ref="A49" si="6">A43</f>
        <v>COX14 liver</v>
      </c>
      <c r="B49" s="1">
        <f>STDEV(B30:B37)</f>
        <v>0.33185901567974901</v>
      </c>
      <c r="C49" s="1">
        <f t="shared" ref="C49:Q49" si="7">STDEV(C30:C37)</f>
        <v>0.60199432319783541</v>
      </c>
      <c r="D49" s="1">
        <f t="shared" si="7"/>
        <v>1.3007213650809151</v>
      </c>
      <c r="E49" s="1">
        <f t="shared" si="7"/>
        <v>3.2450511452198634</v>
      </c>
      <c r="F49" s="1">
        <f t="shared" si="7"/>
        <v>7.0665098218023372</v>
      </c>
      <c r="G49" s="1">
        <f t="shared" si="7"/>
        <v>1.0039655168537336</v>
      </c>
      <c r="H49" s="1">
        <f t="shared" si="7"/>
        <v>0.44289989639194721</v>
      </c>
      <c r="I49" s="1">
        <f t="shared" si="7"/>
        <v>0.57218494482588911</v>
      </c>
      <c r="J49" s="1">
        <f t="shared" si="7"/>
        <v>2.7860417196781611</v>
      </c>
      <c r="K49" s="1">
        <f t="shared" si="7"/>
        <v>4.4846813622680139</v>
      </c>
      <c r="L49" s="1">
        <f t="shared" si="7"/>
        <v>0.80643035639782956</v>
      </c>
      <c r="M49" s="1">
        <f t="shared" si="7"/>
        <v>0.93955824493327345</v>
      </c>
      <c r="N49" s="1">
        <f t="shared" si="7"/>
        <v>0.97635667438499707</v>
      </c>
      <c r="O49" s="1">
        <f t="shared" si="7"/>
        <v>0.58813140132950681</v>
      </c>
      <c r="P49" s="1">
        <f t="shared" si="7"/>
        <v>0.72950839463931594</v>
      </c>
      <c r="Q49" s="1">
        <f t="shared" si="7"/>
        <v>0.76535920864032314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AR49"/>
  <sheetViews>
    <sheetView workbookViewId="0">
      <selection activeCell="M16" sqref="M16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10" ht="15" customHeight="1" x14ac:dyDescent="0.15">
      <c r="A1" t="s">
        <v>460</v>
      </c>
    </row>
    <row r="2" spans="1:10" s="2" customFormat="1" ht="50.25" customHeight="1" x14ac:dyDescent="0.15">
      <c r="B2" s="2" t="s">
        <v>280</v>
      </c>
      <c r="C2" s="2" t="s">
        <v>25</v>
      </c>
      <c r="D2" s="2" t="s">
        <v>197</v>
      </c>
      <c r="E2" s="2" t="s">
        <v>198</v>
      </c>
      <c r="F2" s="2" t="s">
        <v>199</v>
      </c>
      <c r="G2" s="2" t="s">
        <v>200</v>
      </c>
      <c r="H2" s="2" t="s">
        <v>128</v>
      </c>
      <c r="I2" s="2" t="s">
        <v>201</v>
      </c>
      <c r="J2" s="2" t="s">
        <v>202</v>
      </c>
    </row>
    <row r="3" spans="1:10" ht="15" customHeight="1" x14ac:dyDescent="0.2">
      <c r="A3" s="24" t="s">
        <v>456</v>
      </c>
      <c r="B3" s="1" t="s">
        <v>302</v>
      </c>
      <c r="C3" s="1">
        <v>14</v>
      </c>
      <c r="D3" s="1">
        <v>25</v>
      </c>
      <c r="E3" s="1">
        <v>93.619628772970316</v>
      </c>
      <c r="F3" s="1">
        <v>69.465956633540088</v>
      </c>
      <c r="G3" s="1">
        <v>4.9618540452528634</v>
      </c>
      <c r="I3" s="1">
        <f>SUM(B22:D22,G22:I22,L22:P22,T22:AA22,AE22:AI22,AN22:AR22)/100*G3</f>
        <v>4.8525968514702695</v>
      </c>
      <c r="J3" s="1">
        <f>SUM(E22:F22,J22:K22,Q22:S22,AB22:AD22,AJ22:AM22)/100*G3</f>
        <v>0.1092571937825941</v>
      </c>
    </row>
    <row r="4" spans="1:10" ht="15" customHeight="1" x14ac:dyDescent="0.2">
      <c r="A4" s="24" t="s">
        <v>456</v>
      </c>
      <c r="B4" s="1" t="s">
        <v>303</v>
      </c>
      <c r="C4" s="1">
        <v>13</v>
      </c>
      <c r="D4" s="1">
        <v>25</v>
      </c>
      <c r="E4" s="1">
        <v>85.737980749587834</v>
      </c>
      <c r="F4" s="1">
        <v>63.268547195343452</v>
      </c>
      <c r="G4" s="1">
        <v>4.8668113227187275</v>
      </c>
      <c r="I4" s="1">
        <f t="shared" ref="I4:I18" si="0">SUM(B23:D23,G23:I23,L23:P23,T23:AA23,AE23:AI23,AN23:AR23)/100*G4</f>
        <v>4.7544958564582611</v>
      </c>
      <c r="J4" s="1">
        <f t="shared" ref="J4:J18" si="1">SUM(E23:F23,J23:K23,Q23:S23,AB23:AD23,AJ23:AM23)/100*G4</f>
        <v>0.11231546626046804</v>
      </c>
    </row>
    <row r="5" spans="1:10" ht="15" customHeight="1" x14ac:dyDescent="0.2">
      <c r="A5" s="24" t="s">
        <v>456</v>
      </c>
      <c r="B5" s="1" t="s">
        <v>442</v>
      </c>
      <c r="C5" s="1">
        <v>13</v>
      </c>
      <c r="D5" s="1">
        <v>25</v>
      </c>
      <c r="E5" s="1">
        <v>88.632998631176832</v>
      </c>
      <c r="F5" s="1">
        <v>65.584689764914884</v>
      </c>
      <c r="G5" s="1">
        <v>5.0449761357626848</v>
      </c>
      <c r="I5" s="1">
        <f t="shared" si="0"/>
        <v>4.9003269846795403</v>
      </c>
      <c r="J5" s="1">
        <f t="shared" si="1"/>
        <v>0.14464915108314311</v>
      </c>
    </row>
    <row r="6" spans="1:10" ht="15" customHeight="1" x14ac:dyDescent="0.2">
      <c r="A6" s="24" t="s">
        <v>456</v>
      </c>
      <c r="B6" s="1" t="s">
        <v>443</v>
      </c>
      <c r="C6" s="1">
        <v>13</v>
      </c>
      <c r="D6" s="1">
        <v>25</v>
      </c>
      <c r="E6" s="1">
        <v>76.906197642184551</v>
      </c>
      <c r="F6" s="1">
        <v>56.282160147690171</v>
      </c>
      <c r="G6" s="1">
        <v>4.3293969344377068</v>
      </c>
      <c r="I6" s="1">
        <f t="shared" si="0"/>
        <v>4.1895662211005229</v>
      </c>
      <c r="J6" s="1">
        <f t="shared" si="1"/>
        <v>0.13983071333718355</v>
      </c>
    </row>
    <row r="7" spans="1:10" ht="15" customHeight="1" x14ac:dyDescent="0.2">
      <c r="A7" s="24" t="s">
        <v>456</v>
      </c>
      <c r="B7" s="1" t="s">
        <v>444</v>
      </c>
      <c r="C7" s="1">
        <v>26</v>
      </c>
      <c r="D7" s="1">
        <v>25</v>
      </c>
      <c r="E7" s="1">
        <v>94.272427190476634</v>
      </c>
      <c r="F7" s="1">
        <v>69.958007680582668</v>
      </c>
      <c r="G7" s="1">
        <v>2.6906926030993339</v>
      </c>
      <c r="I7" s="1">
        <f t="shared" si="0"/>
        <v>2.6246458515397175</v>
      </c>
      <c r="J7" s="1">
        <f t="shared" si="1"/>
        <v>6.6046751559614758E-2</v>
      </c>
    </row>
    <row r="8" spans="1:10" ht="15" customHeight="1" x14ac:dyDescent="0.2">
      <c r="A8" s="24" t="s">
        <v>456</v>
      </c>
      <c r="B8" s="1" t="s">
        <v>445</v>
      </c>
      <c r="C8" s="1">
        <v>16</v>
      </c>
      <c r="D8" s="1">
        <v>25</v>
      </c>
      <c r="E8" s="1">
        <v>86.621922703618921</v>
      </c>
      <c r="F8" s="1">
        <v>63.946538719939113</v>
      </c>
      <c r="G8" s="1">
        <v>3.9966586699961946</v>
      </c>
      <c r="I8" s="1">
        <f t="shared" si="0"/>
        <v>3.8530551930847845</v>
      </c>
      <c r="J8" s="1">
        <f t="shared" si="1"/>
        <v>0.14360347691141095</v>
      </c>
    </row>
    <row r="9" spans="1:10" ht="15" customHeight="1" x14ac:dyDescent="0.2">
      <c r="A9" s="24" t="s">
        <v>456</v>
      </c>
      <c r="B9" s="1" t="s">
        <v>446</v>
      </c>
      <c r="C9" s="1">
        <v>18</v>
      </c>
      <c r="D9" s="1">
        <v>25</v>
      </c>
      <c r="E9" s="1">
        <v>74.738465917941099</v>
      </c>
      <c r="F9" s="1">
        <v>54.766291399854701</v>
      </c>
      <c r="G9" s="1">
        <v>3.0425717444363731</v>
      </c>
      <c r="I9" s="1">
        <f t="shared" si="0"/>
        <v>2.987713293114632</v>
      </c>
      <c r="J9" s="1">
        <f t="shared" si="1"/>
        <v>5.4858451321741955E-2</v>
      </c>
    </row>
    <row r="10" spans="1:10" ht="15" customHeight="1" x14ac:dyDescent="0.2">
      <c r="A10" s="24" t="s">
        <v>456</v>
      </c>
      <c r="B10" s="1" t="s">
        <v>447</v>
      </c>
      <c r="C10" s="1">
        <v>15</v>
      </c>
      <c r="D10" s="1">
        <v>25</v>
      </c>
      <c r="E10" s="1">
        <v>77.800884841764869</v>
      </c>
      <c r="F10" s="1">
        <v>57.08903430576089</v>
      </c>
      <c r="G10" s="1">
        <v>3.8059356203840591</v>
      </c>
      <c r="I10" s="1">
        <f t="shared" si="0"/>
        <v>3.7103030650130395</v>
      </c>
      <c r="J10" s="1">
        <f t="shared" si="1"/>
        <v>9.5632555371019876E-2</v>
      </c>
    </row>
    <row r="11" spans="1:10" ht="15" customHeight="1" x14ac:dyDescent="0.2">
      <c r="A11" s="24" t="s">
        <v>457</v>
      </c>
      <c r="B11" s="1" t="s">
        <v>448</v>
      </c>
      <c r="C11" s="1">
        <v>13</v>
      </c>
      <c r="D11" s="1">
        <v>25</v>
      </c>
      <c r="E11" s="1">
        <v>75.673765799463283</v>
      </c>
      <c r="F11" s="1">
        <v>55.530112901710972</v>
      </c>
      <c r="G11" s="1">
        <v>4.2715471462854602</v>
      </c>
      <c r="I11" s="1">
        <f t="shared" si="0"/>
        <v>4.1696733889077633</v>
      </c>
      <c r="J11" s="1">
        <f t="shared" si="1"/>
        <v>0.10187375737769649</v>
      </c>
    </row>
    <row r="12" spans="1:10" ht="15" customHeight="1" x14ac:dyDescent="0.2">
      <c r="A12" s="24" t="s">
        <v>457</v>
      </c>
      <c r="B12" s="1" t="s">
        <v>449</v>
      </c>
      <c r="C12" s="1">
        <v>17</v>
      </c>
      <c r="D12" s="1">
        <v>25</v>
      </c>
      <c r="E12" s="1">
        <v>84.929245345434381</v>
      </c>
      <c r="F12" s="1">
        <v>62.635121541756313</v>
      </c>
      <c r="G12" s="1">
        <v>3.6844189142209607</v>
      </c>
      <c r="I12" s="1">
        <f t="shared" si="0"/>
        <v>3.5584291582033072</v>
      </c>
      <c r="J12" s="1">
        <f t="shared" si="1"/>
        <v>0.12598975601765394</v>
      </c>
    </row>
    <row r="13" spans="1:10" ht="15" customHeight="1" x14ac:dyDescent="0.2">
      <c r="A13" s="24" t="s">
        <v>457</v>
      </c>
      <c r="B13" s="1" t="s">
        <v>450</v>
      </c>
      <c r="C13" s="1">
        <v>11</v>
      </c>
      <c r="D13" s="1">
        <v>25</v>
      </c>
      <c r="E13" s="1">
        <v>70.497244726252589</v>
      </c>
      <c r="F13" s="1">
        <v>51.625156577081377</v>
      </c>
      <c r="G13" s="1">
        <v>4.6931960524619436</v>
      </c>
      <c r="I13" s="1">
        <f t="shared" si="0"/>
        <v>4.55863587816983</v>
      </c>
      <c r="J13" s="1">
        <f t="shared" si="1"/>
        <v>0.13456017429211159</v>
      </c>
    </row>
    <row r="14" spans="1:10" ht="15" customHeight="1" x14ac:dyDescent="0.2">
      <c r="A14" s="24" t="s">
        <v>457</v>
      </c>
      <c r="B14" s="1" t="s">
        <v>451</v>
      </c>
      <c r="C14" s="1">
        <v>12</v>
      </c>
      <c r="D14" s="1">
        <v>25</v>
      </c>
      <c r="E14" s="1">
        <v>69.399733821540153</v>
      </c>
      <c r="F14" s="1">
        <v>50.730041256659383</v>
      </c>
      <c r="G14" s="1">
        <v>4.2275034380549492</v>
      </c>
      <c r="I14" s="1">
        <f t="shared" si="0"/>
        <v>4.1362469751121242</v>
      </c>
      <c r="J14" s="1">
        <f t="shared" si="1"/>
        <v>9.1256462942824676E-2</v>
      </c>
    </row>
    <row r="15" spans="1:10" ht="15" customHeight="1" x14ac:dyDescent="0.2">
      <c r="A15" s="24" t="s">
        <v>457</v>
      </c>
      <c r="B15" s="1" t="s">
        <v>452</v>
      </c>
      <c r="C15" s="1">
        <v>22</v>
      </c>
      <c r="D15" s="1">
        <v>25</v>
      </c>
      <c r="E15" s="1">
        <v>71.051334353146856</v>
      </c>
      <c r="F15" s="1">
        <v>51.875360312388324</v>
      </c>
      <c r="G15" s="1">
        <v>2.3579709232903783</v>
      </c>
      <c r="I15" s="1">
        <f t="shared" si="0"/>
        <v>2.2785295463271158</v>
      </c>
      <c r="J15" s="1">
        <f t="shared" si="1"/>
        <v>7.9441376963262311E-2</v>
      </c>
    </row>
    <row r="16" spans="1:10" ht="15" customHeight="1" x14ac:dyDescent="0.2">
      <c r="A16" s="24" t="s">
        <v>457</v>
      </c>
      <c r="B16" s="1" t="s">
        <v>453</v>
      </c>
      <c r="C16" s="1">
        <v>15</v>
      </c>
      <c r="D16" s="1">
        <v>25</v>
      </c>
      <c r="E16" s="1">
        <v>65.898052349336936</v>
      </c>
      <c r="F16" s="1">
        <v>47.73100194947304</v>
      </c>
      <c r="G16" s="1">
        <v>3.1820667966315357</v>
      </c>
      <c r="I16" s="1">
        <f t="shared" si="0"/>
        <v>3.1009915938719526</v>
      </c>
      <c r="J16" s="1">
        <f t="shared" si="1"/>
        <v>8.1075202759582715E-2</v>
      </c>
    </row>
    <row r="17" spans="1:44" ht="15" customHeight="1" x14ac:dyDescent="0.2">
      <c r="A17" s="24" t="s">
        <v>457</v>
      </c>
      <c r="B17" s="1" t="s">
        <v>454</v>
      </c>
      <c r="C17" s="1">
        <v>16</v>
      </c>
      <c r="D17" s="1">
        <v>25</v>
      </c>
      <c r="E17" s="1">
        <v>88.166381630374744</v>
      </c>
      <c r="F17" s="1">
        <v>65.284894662651098</v>
      </c>
      <c r="G17" s="1">
        <v>4.0803059164156936</v>
      </c>
      <c r="I17" s="1">
        <f t="shared" si="0"/>
        <v>3.9862184480960017</v>
      </c>
      <c r="J17" s="1">
        <f t="shared" si="1"/>
        <v>9.4087468319691211E-2</v>
      </c>
    </row>
    <row r="18" spans="1:44" ht="15" customHeight="1" x14ac:dyDescent="0.2">
      <c r="A18" s="24" t="s">
        <v>457</v>
      </c>
      <c r="B18" s="1" t="s">
        <v>455</v>
      </c>
      <c r="C18" s="1">
        <v>13</v>
      </c>
      <c r="D18" s="1">
        <v>25</v>
      </c>
      <c r="E18" s="1">
        <v>88.593865685530773</v>
      </c>
      <c r="F18" s="1">
        <v>65.413424401246672</v>
      </c>
      <c r="G18" s="1">
        <v>5.0318018770189781</v>
      </c>
      <c r="I18" s="1">
        <f t="shared" si="0"/>
        <v>4.8849352425751285</v>
      </c>
      <c r="J18" s="1">
        <f t="shared" si="1"/>
        <v>0.14686663444384954</v>
      </c>
    </row>
    <row r="20" spans="1:44" ht="15" customHeight="1" x14ac:dyDescent="0.15">
      <c r="A20" s="1" t="s">
        <v>203</v>
      </c>
    </row>
    <row r="21" spans="1:44" ht="15" customHeight="1" x14ac:dyDescent="0.15">
      <c r="A21" s="1" t="s">
        <v>24</v>
      </c>
      <c r="B21" s="1" t="s">
        <v>151</v>
      </c>
      <c r="C21" s="1" t="s">
        <v>70</v>
      </c>
      <c r="D21" s="1" t="s">
        <v>71</v>
      </c>
      <c r="E21" s="1" t="s">
        <v>132</v>
      </c>
      <c r="F21" s="1" t="s">
        <v>133</v>
      </c>
      <c r="G21" s="1" t="s">
        <v>73</v>
      </c>
      <c r="H21" s="1" t="s">
        <v>74</v>
      </c>
      <c r="I21" s="1" t="s">
        <v>75</v>
      </c>
      <c r="J21" s="1" t="s">
        <v>135</v>
      </c>
      <c r="K21" s="1" t="s">
        <v>136</v>
      </c>
      <c r="L21" s="1" t="s">
        <v>77</v>
      </c>
      <c r="M21" s="1" t="s">
        <v>78</v>
      </c>
      <c r="N21" s="1" t="s">
        <v>79</v>
      </c>
      <c r="O21" s="1" t="s">
        <v>80</v>
      </c>
      <c r="P21" s="1" t="s">
        <v>81</v>
      </c>
      <c r="Q21" s="1" t="s">
        <v>163</v>
      </c>
      <c r="R21" s="1" t="s">
        <v>164</v>
      </c>
      <c r="S21" s="1" t="s">
        <v>165</v>
      </c>
      <c r="T21" s="1" t="s">
        <v>166</v>
      </c>
      <c r="U21" s="1" t="s">
        <v>82</v>
      </c>
      <c r="V21" s="1" t="s">
        <v>83</v>
      </c>
      <c r="W21" s="1" t="s">
        <v>84</v>
      </c>
      <c r="X21" s="1" t="s">
        <v>85</v>
      </c>
      <c r="Y21" s="1" t="s">
        <v>86</v>
      </c>
      <c r="Z21" s="1" t="s">
        <v>87</v>
      </c>
      <c r="AA21" s="1" t="s">
        <v>167</v>
      </c>
      <c r="AB21" s="1" t="s">
        <v>182</v>
      </c>
      <c r="AC21" s="1" t="s">
        <v>168</v>
      </c>
      <c r="AD21" s="1" t="s">
        <v>204</v>
      </c>
      <c r="AE21" s="1" t="s">
        <v>88</v>
      </c>
      <c r="AF21" s="1" t="s">
        <v>89</v>
      </c>
      <c r="AG21" s="1" t="s">
        <v>90</v>
      </c>
      <c r="AH21" s="1" t="s">
        <v>91</v>
      </c>
      <c r="AI21" s="1" t="s">
        <v>93</v>
      </c>
      <c r="AJ21" s="1" t="s">
        <v>205</v>
      </c>
      <c r="AK21" s="1" t="s">
        <v>206</v>
      </c>
      <c r="AL21" s="1" t="s">
        <v>207</v>
      </c>
      <c r="AM21" s="1" t="s">
        <v>208</v>
      </c>
      <c r="AN21" s="1" t="s">
        <v>209</v>
      </c>
      <c r="AO21" s="1" t="s">
        <v>210</v>
      </c>
      <c r="AP21" s="1" t="s">
        <v>211</v>
      </c>
      <c r="AQ21" s="1" t="s">
        <v>212</v>
      </c>
      <c r="AR21" s="1" t="s">
        <v>213</v>
      </c>
    </row>
    <row r="22" spans="1:44" ht="15" customHeight="1" x14ac:dyDescent="0.15">
      <c r="A22" t="str">
        <f>A3</f>
        <v>WT liver</v>
      </c>
      <c r="B22" s="1">
        <v>5.104683705172397E-2</v>
      </c>
      <c r="C22" s="1">
        <v>7.2083443751499001E-3</v>
      </c>
      <c r="D22" s="1">
        <v>0.12169151845167958</v>
      </c>
      <c r="E22" s="1">
        <v>0</v>
      </c>
      <c r="F22" s="1">
        <v>6.9733870106417975E-2</v>
      </c>
      <c r="G22" s="1">
        <v>0.16762218557511269</v>
      </c>
      <c r="H22" s="1">
        <v>0.29838433796970182</v>
      </c>
      <c r="I22" s="1">
        <v>4.3612558441600703E-2</v>
      </c>
      <c r="J22" s="1">
        <v>0.12750566157925242</v>
      </c>
      <c r="K22" s="1">
        <v>2.1344369769456792E-2</v>
      </c>
      <c r="L22" s="1">
        <v>5.8899656903595767</v>
      </c>
      <c r="M22" s="1">
        <v>0.11534063637474516</v>
      </c>
      <c r="N22" s="1">
        <v>1.8633989261733861</v>
      </c>
      <c r="O22" s="1">
        <v>1.8797693764996934</v>
      </c>
      <c r="P22" s="1">
        <v>5.0483489470681188E-2</v>
      </c>
      <c r="Q22" s="1">
        <v>0</v>
      </c>
      <c r="R22" s="1">
        <v>5.9481121748858272E-2</v>
      </c>
      <c r="S22" s="1">
        <v>4.2873048924099627E-2</v>
      </c>
      <c r="T22" s="1">
        <v>0</v>
      </c>
      <c r="U22" s="1">
        <v>5.0996770714431277</v>
      </c>
      <c r="V22" s="1">
        <v>2.6937019995088574</v>
      </c>
      <c r="W22" s="1">
        <v>50.128704845681554</v>
      </c>
      <c r="X22" s="1">
        <v>1.2912051659980528</v>
      </c>
      <c r="Y22" s="1">
        <v>0.10439158112532275</v>
      </c>
      <c r="Z22" s="1">
        <v>0.16949322912706324</v>
      </c>
      <c r="AA22" s="1">
        <v>4.6768844701203939E-2</v>
      </c>
      <c r="AB22" s="1">
        <v>5.4850229047946161E-2</v>
      </c>
      <c r="AC22" s="1">
        <v>0.21100246182166124</v>
      </c>
      <c r="AD22" s="1">
        <v>0.93795212272256112</v>
      </c>
      <c r="AE22" s="1">
        <v>23.404491542663891</v>
      </c>
      <c r="AF22" s="1">
        <v>1.6126548770972013</v>
      </c>
      <c r="AG22" s="1">
        <v>1.6868856611472565</v>
      </c>
      <c r="AH22" s="1">
        <v>0.15484714284693993</v>
      </c>
      <c r="AI22" s="1">
        <v>0.21664470761814414</v>
      </c>
      <c r="AJ22" s="1">
        <v>0.2794975668546959</v>
      </c>
      <c r="AK22" s="1">
        <v>0.14239800241378101</v>
      </c>
      <c r="AL22" s="1">
        <v>0.13175293808998281</v>
      </c>
      <c r="AM22" s="1">
        <v>0.12355152555919675</v>
      </c>
      <c r="AN22" s="1">
        <v>6.573740446685547E-2</v>
      </c>
      <c r="AO22" s="1">
        <v>2.9995152856923234E-2</v>
      </c>
      <c r="AP22" s="1">
        <v>0.10620690415764911</v>
      </c>
      <c r="AQ22" s="1">
        <v>0.29767419817912955</v>
      </c>
      <c r="AR22" s="1">
        <v>0.20045285199986682</v>
      </c>
    </row>
    <row r="23" spans="1:44" ht="15" customHeight="1" x14ac:dyDescent="0.15">
      <c r="A23" t="str">
        <f t="shared" ref="A23:A37" si="2">A4</f>
        <v>WT liver</v>
      </c>
      <c r="B23" s="1">
        <v>3.8059990661089435E-2</v>
      </c>
      <c r="C23" s="1">
        <v>4.0912474025576566E-3</v>
      </c>
      <c r="D23" s="1">
        <v>0.19165954388376685</v>
      </c>
      <c r="E23" s="1">
        <v>0</v>
      </c>
      <c r="F23" s="1">
        <v>9.9946299219344725E-2</v>
      </c>
      <c r="G23" s="1">
        <v>0.16056000989349284</v>
      </c>
      <c r="H23" s="1">
        <v>0.45499157511318084</v>
      </c>
      <c r="I23" s="1">
        <v>0.16138824496616561</v>
      </c>
      <c r="J23" s="1">
        <v>4.0094186444031038E-2</v>
      </c>
      <c r="K23" s="1">
        <v>0.14576482927974282</v>
      </c>
      <c r="L23" s="1">
        <v>4.8238486755741086</v>
      </c>
      <c r="M23" s="1">
        <v>0.30827521057967172</v>
      </c>
      <c r="N23" s="1">
        <v>1.9500772003071656</v>
      </c>
      <c r="O23" s="1">
        <v>2.3027915764199447</v>
      </c>
      <c r="P23" s="1">
        <v>1.9804075634293584E-2</v>
      </c>
      <c r="Q23" s="1">
        <v>0</v>
      </c>
      <c r="R23" s="1">
        <v>5.6400447151481209E-2</v>
      </c>
      <c r="S23" s="1">
        <v>0</v>
      </c>
      <c r="T23" s="1">
        <v>0.12416559685373202</v>
      </c>
      <c r="U23" s="1">
        <v>3.8658524391080333</v>
      </c>
      <c r="V23" s="1">
        <v>3.3488022624532028</v>
      </c>
      <c r="W23" s="1">
        <v>52.445406456188991</v>
      </c>
      <c r="X23" s="1">
        <v>1.7198030599237595</v>
      </c>
      <c r="Y23" s="1">
        <v>0.28254360252675864</v>
      </c>
      <c r="Z23" s="1">
        <v>0.10624914173164765</v>
      </c>
      <c r="AA23" s="1">
        <v>0</v>
      </c>
      <c r="AB23" s="1">
        <v>8.8633207983458223E-2</v>
      </c>
      <c r="AC23" s="1">
        <v>0.33818405379526528</v>
      </c>
      <c r="AD23" s="1">
        <v>0.92227723327225442</v>
      </c>
      <c r="AE23" s="1">
        <v>21.305900714398923</v>
      </c>
      <c r="AF23" s="1">
        <v>1.6624670385358316</v>
      </c>
      <c r="AG23" s="1">
        <v>1.5071018227711714</v>
      </c>
      <c r="AH23" s="1">
        <v>0.15205758598214003</v>
      </c>
      <c r="AI23" s="1">
        <v>0</v>
      </c>
      <c r="AJ23" s="1">
        <v>0.23827150270088748</v>
      </c>
      <c r="AK23" s="1">
        <v>0.18920803767177166</v>
      </c>
      <c r="AL23" s="1">
        <v>6.5543371026133765E-2</v>
      </c>
      <c r="AM23" s="1">
        <v>0.12346028170300175</v>
      </c>
      <c r="AN23" s="1">
        <v>1.8758265780360689E-2</v>
      </c>
      <c r="AO23" s="1">
        <v>8.354973621818873E-2</v>
      </c>
      <c r="AP23" s="1">
        <v>7.2613410784578947E-2</v>
      </c>
      <c r="AQ23" s="1">
        <v>0.26551077922248872</v>
      </c>
      <c r="AR23" s="1">
        <v>0.31588728683738793</v>
      </c>
    </row>
    <row r="24" spans="1:44" ht="15" customHeight="1" x14ac:dyDescent="0.15">
      <c r="A24" t="str">
        <f t="shared" si="2"/>
        <v>WT liver</v>
      </c>
      <c r="B24" s="1">
        <v>6.3043228084240111E-3</v>
      </c>
      <c r="C24" s="1">
        <v>1.0083325604439686E-2</v>
      </c>
      <c r="D24" s="1">
        <v>0.23246369813258061</v>
      </c>
      <c r="E24" s="1">
        <v>0</v>
      </c>
      <c r="F24" s="1">
        <v>2.7100758623647331E-2</v>
      </c>
      <c r="G24" s="1">
        <v>0.22516806605493039</v>
      </c>
      <c r="H24" s="1">
        <v>0.33917361123253942</v>
      </c>
      <c r="I24" s="1">
        <v>9.3415442134715185E-2</v>
      </c>
      <c r="J24" s="1">
        <v>5.3767789842746994E-2</v>
      </c>
      <c r="K24" s="1">
        <v>3.177145104374423E-2</v>
      </c>
      <c r="L24" s="1">
        <v>6.6978205916152884</v>
      </c>
      <c r="M24" s="1">
        <v>0.20161389940224553</v>
      </c>
      <c r="N24" s="1">
        <v>2.4830179446492697</v>
      </c>
      <c r="O24" s="1">
        <v>1.9942122362947121</v>
      </c>
      <c r="P24" s="1">
        <v>3.8354300474713124E-2</v>
      </c>
      <c r="Q24" s="1">
        <v>0</v>
      </c>
      <c r="R24" s="1">
        <v>0</v>
      </c>
      <c r="S24" s="1">
        <v>0</v>
      </c>
      <c r="T24" s="1">
        <v>0.1607414781009856</v>
      </c>
      <c r="U24" s="1">
        <v>5.860925208732314</v>
      </c>
      <c r="V24" s="1">
        <v>3.3958138504578037</v>
      </c>
      <c r="W24" s="1">
        <v>44.454719671674972</v>
      </c>
      <c r="X24" s="1">
        <v>2.1706849355136821</v>
      </c>
      <c r="Y24" s="1">
        <v>0.26979337292785477</v>
      </c>
      <c r="Z24" s="1">
        <v>0.20698009636136341</v>
      </c>
      <c r="AA24" s="1">
        <v>2.7207761309646503E-2</v>
      </c>
      <c r="AB24" s="1">
        <v>9.153158398553346E-2</v>
      </c>
      <c r="AC24" s="1">
        <v>0.40840972653357438</v>
      </c>
      <c r="AD24" s="1">
        <v>1.4322483169473261</v>
      </c>
      <c r="AE24" s="1">
        <v>23.848044526395267</v>
      </c>
      <c r="AF24" s="1">
        <v>2.1112188235822344</v>
      </c>
      <c r="AG24" s="1">
        <v>1.6847686891649474</v>
      </c>
      <c r="AH24" s="1">
        <v>5.464411605685527E-2</v>
      </c>
      <c r="AI24" s="1">
        <v>0</v>
      </c>
      <c r="AJ24" s="1">
        <v>0.25562919438548598</v>
      </c>
      <c r="AK24" s="1">
        <v>0.30810118187568469</v>
      </c>
      <c r="AL24" s="1">
        <v>0.10166509948684428</v>
      </c>
      <c r="AM24" s="1">
        <v>0.15696687580150095</v>
      </c>
      <c r="AN24" s="1">
        <v>0.17573567542973129</v>
      </c>
      <c r="AO24" s="1">
        <v>5.9491583128863372E-2</v>
      </c>
      <c r="AP24" s="1">
        <v>4.1051267630290267E-2</v>
      </c>
      <c r="AQ24" s="1">
        <v>0.11428496863160664</v>
      </c>
      <c r="AR24" s="1">
        <v>0.17507455797160887</v>
      </c>
    </row>
    <row r="25" spans="1:44" ht="15" customHeight="1" x14ac:dyDescent="0.15">
      <c r="A25" t="str">
        <f t="shared" si="2"/>
        <v>WT liver</v>
      </c>
      <c r="B25" s="1">
        <v>0.2112951514939696</v>
      </c>
      <c r="C25" s="1">
        <v>0.21485718452613273</v>
      </c>
      <c r="D25" s="1">
        <v>0.35771601037678241</v>
      </c>
      <c r="E25" s="1">
        <v>1.8176031451392134E-2</v>
      </c>
      <c r="F25" s="1">
        <v>0.14772999591350583</v>
      </c>
      <c r="G25" s="1">
        <v>0.59048234645237352</v>
      </c>
      <c r="H25" s="1">
        <v>0.63751788605582183</v>
      </c>
      <c r="I25" s="1">
        <v>0.25335454218855913</v>
      </c>
      <c r="J25" s="1">
        <v>0.1859620631506109</v>
      </c>
      <c r="K25" s="1">
        <v>4.9778580672987002E-2</v>
      </c>
      <c r="L25" s="1">
        <v>5.1828416629173004</v>
      </c>
      <c r="M25" s="1">
        <v>0.71962581533441117</v>
      </c>
      <c r="N25" s="1">
        <v>4.7823593598872831</v>
      </c>
      <c r="O25" s="1">
        <v>2.4370794419639732</v>
      </c>
      <c r="P25" s="1">
        <v>0.12293523952490674</v>
      </c>
      <c r="Q25" s="1">
        <v>5.7332857700399302E-2</v>
      </c>
      <c r="R25" s="1">
        <v>0.16464197636800862</v>
      </c>
      <c r="S25" s="1">
        <v>2.5568238928070024E-2</v>
      </c>
      <c r="T25" s="1">
        <v>0.10705683496967776</v>
      </c>
      <c r="U25" s="1">
        <v>4.8462423015145761</v>
      </c>
      <c r="V25" s="1">
        <v>2.2273542360866863</v>
      </c>
      <c r="W25" s="1">
        <v>40.402777586289595</v>
      </c>
      <c r="X25" s="1">
        <v>2.9531546716110846</v>
      </c>
      <c r="Y25" s="1">
        <v>0.35031938026589604</v>
      </c>
      <c r="Z25" s="1">
        <v>0.19678949811155064</v>
      </c>
      <c r="AA25" s="1">
        <v>0.178412124529404</v>
      </c>
      <c r="AB25" s="1">
        <v>0.11323403591777834</v>
      </c>
      <c r="AC25" s="1">
        <v>0.35221035753259583</v>
      </c>
      <c r="AD25" s="1">
        <v>1.2020867103683543</v>
      </c>
      <c r="AE25" s="1">
        <v>23.060329344410206</v>
      </c>
      <c r="AF25" s="1">
        <v>3.1757281335996734</v>
      </c>
      <c r="AG25" s="1">
        <v>2.3683453187826884</v>
      </c>
      <c r="AH25" s="1">
        <v>0.27637667119383863</v>
      </c>
      <c r="AI25" s="1">
        <v>0.30159499170375187</v>
      </c>
      <c r="AJ25" s="1">
        <v>0.27059545101657656</v>
      </c>
      <c r="AK25" s="1">
        <v>0.17261243887011052</v>
      </c>
      <c r="AL25" s="1">
        <v>0.15551070683215898</v>
      </c>
      <c r="AM25" s="1">
        <v>0.31435711712456876</v>
      </c>
      <c r="AN25" s="1">
        <v>8.913772166281704E-2</v>
      </c>
      <c r="AO25" s="1">
        <v>0.20549804265605134</v>
      </c>
      <c r="AP25" s="1">
        <v>0.10333594760692531</v>
      </c>
      <c r="AQ25" s="1">
        <v>0.2135234657157779</v>
      </c>
      <c r="AR25" s="1">
        <v>0.20416252672114446</v>
      </c>
    </row>
    <row r="26" spans="1:44" ht="15" customHeight="1" x14ac:dyDescent="0.15">
      <c r="A26" t="str">
        <f t="shared" si="2"/>
        <v>WT liver</v>
      </c>
      <c r="B26" s="1">
        <v>4.2335646074771645E-2</v>
      </c>
      <c r="C26" s="1">
        <v>0</v>
      </c>
      <c r="D26" s="1">
        <v>3.7073093114545298E-2</v>
      </c>
      <c r="E26" s="1">
        <v>0</v>
      </c>
      <c r="F26" s="1">
        <v>0.1115771689497715</v>
      </c>
      <c r="G26" s="1">
        <v>0.40986507670930572</v>
      </c>
      <c r="H26" s="1">
        <v>0.37390400387961054</v>
      </c>
      <c r="I26" s="1">
        <v>0.11367956234520621</v>
      </c>
      <c r="J26" s="1">
        <v>0.10038980171957268</v>
      </c>
      <c r="K26" s="1">
        <v>0</v>
      </c>
      <c r="L26" s="1">
        <v>5.0569547591101776</v>
      </c>
      <c r="M26" s="1">
        <v>0.4508022345899535</v>
      </c>
      <c r="N26" s="1">
        <v>3.9015422522084817</v>
      </c>
      <c r="O26" s="1">
        <v>3.0165483977934771</v>
      </c>
      <c r="P26" s="1">
        <v>0</v>
      </c>
      <c r="Q26" s="1">
        <v>6.6978948745670855E-2</v>
      </c>
      <c r="R26" s="1">
        <v>6.5176567921279183E-2</v>
      </c>
      <c r="S26" s="1">
        <v>7.7657615249638254E-3</v>
      </c>
      <c r="T26" s="1">
        <v>0.13348498413558163</v>
      </c>
      <c r="U26" s="1">
        <v>4.2868622969458015</v>
      </c>
      <c r="V26" s="1">
        <v>2.5347867133462652</v>
      </c>
      <c r="W26" s="1">
        <v>44.203488046603674</v>
      </c>
      <c r="X26" s="1">
        <v>2.2321803753709077</v>
      </c>
      <c r="Y26" s="1">
        <v>0.23459165781509111</v>
      </c>
      <c r="Z26" s="1">
        <v>9.7518520900214636E-2</v>
      </c>
      <c r="AA26" s="1">
        <v>0</v>
      </c>
      <c r="AB26" s="1">
        <v>4.6174246048877536E-2</v>
      </c>
      <c r="AC26" s="1">
        <v>0.22095955375390264</v>
      </c>
      <c r="AD26" s="1">
        <v>1.2094596330580647</v>
      </c>
      <c r="AE26" s="1">
        <v>24.614329444638312</v>
      </c>
      <c r="AF26" s="1">
        <v>2.8880826276939078</v>
      </c>
      <c r="AG26" s="1">
        <v>1.9021143063295964</v>
      </c>
      <c r="AH26" s="1">
        <v>0.20180892026327771</v>
      </c>
      <c r="AI26" s="1">
        <v>5.5174601579879586E-2</v>
      </c>
      <c r="AJ26" s="1">
        <v>0.13128612692569239</v>
      </c>
      <c r="AK26" s="1">
        <v>0.16998243763155874</v>
      </c>
      <c r="AL26" s="1">
        <v>9.4864310321455925E-2</v>
      </c>
      <c r="AM26" s="1">
        <v>0.23002301454118321</v>
      </c>
      <c r="AN26" s="1">
        <v>7.5363862780298663E-2</v>
      </c>
      <c r="AO26" s="1">
        <v>0.20465031036103584</v>
      </c>
      <c r="AP26" s="1">
        <v>0.12498715363778275</v>
      </c>
      <c r="AQ26" s="1">
        <v>0.22984792450421246</v>
      </c>
      <c r="AR26" s="1">
        <v>0.1233856561266122</v>
      </c>
    </row>
    <row r="27" spans="1:44" ht="15" customHeight="1" x14ac:dyDescent="0.15">
      <c r="A27" t="str">
        <f t="shared" si="2"/>
        <v>WT liver</v>
      </c>
      <c r="B27" s="1">
        <v>0.11303348218841799</v>
      </c>
      <c r="C27" s="1">
        <v>0.13883870368729512</v>
      </c>
      <c r="D27" s="1">
        <v>9.2226623770721911E-2</v>
      </c>
      <c r="E27" s="1">
        <v>0</v>
      </c>
      <c r="F27" s="1">
        <v>0.13500447357420403</v>
      </c>
      <c r="G27" s="1">
        <v>0.29250294890376216</v>
      </c>
      <c r="H27" s="1">
        <v>0.33612045173740462</v>
      </c>
      <c r="I27" s="1">
        <v>5.0162568693835966E-2</v>
      </c>
      <c r="J27" s="1">
        <v>0.11563565311862356</v>
      </c>
      <c r="K27" s="1">
        <v>0</v>
      </c>
      <c r="L27" s="1">
        <v>6.3789976214536388</v>
      </c>
      <c r="M27" s="1">
        <v>0.22115930347246085</v>
      </c>
      <c r="N27" s="1">
        <v>2.5615634259221065</v>
      </c>
      <c r="O27" s="1">
        <v>2.082952283397717</v>
      </c>
      <c r="P27" s="1">
        <v>0</v>
      </c>
      <c r="Q27" s="1">
        <v>5.4991288691284793E-2</v>
      </c>
      <c r="R27" s="1">
        <v>0.10185050339763252</v>
      </c>
      <c r="S27" s="1">
        <v>0</v>
      </c>
      <c r="T27" s="1">
        <v>0.39721482100441274</v>
      </c>
      <c r="U27" s="1">
        <v>5.6268886390432664</v>
      </c>
      <c r="V27" s="1">
        <v>3.6450689786389696</v>
      </c>
      <c r="W27" s="1">
        <v>44.31059426516741</v>
      </c>
      <c r="X27" s="1">
        <v>1.60219412875483</v>
      </c>
      <c r="Y27" s="1">
        <v>0.19448495983819755</v>
      </c>
      <c r="Z27" s="1">
        <v>7.5985613622486015E-2</v>
      </c>
      <c r="AA27" s="1">
        <v>0</v>
      </c>
      <c r="AB27" s="1">
        <v>0.11072694341232539</v>
      </c>
      <c r="AC27" s="1">
        <v>0.56994548862712746</v>
      </c>
      <c r="AD27" s="1">
        <v>1.5773081130920301</v>
      </c>
      <c r="AE27" s="1">
        <v>23.67451978171874</v>
      </c>
      <c r="AF27" s="1">
        <v>2.0926497397000596</v>
      </c>
      <c r="AG27" s="1">
        <v>1.6468199579694331</v>
      </c>
      <c r="AH27" s="1">
        <v>0.18098559119728255</v>
      </c>
      <c r="AI27" s="1">
        <v>0</v>
      </c>
      <c r="AJ27" s="1">
        <v>0.3047661412507468</v>
      </c>
      <c r="AK27" s="1">
        <v>0.26352919403046265</v>
      </c>
      <c r="AL27" s="1">
        <v>0.16169882303804065</v>
      </c>
      <c r="AM27" s="1">
        <v>0.19763172402721671</v>
      </c>
      <c r="AN27" s="1">
        <v>0.12935137625023121</v>
      </c>
      <c r="AO27" s="1">
        <v>9.2966122224740294E-2</v>
      </c>
      <c r="AP27" s="1">
        <v>0.18979844314855948</v>
      </c>
      <c r="AQ27" s="1">
        <v>0.12306396643287118</v>
      </c>
      <c r="AR27" s="1">
        <v>0.1567678558014701</v>
      </c>
    </row>
    <row r="28" spans="1:44" ht="15" customHeight="1" x14ac:dyDescent="0.15">
      <c r="A28" t="str">
        <f t="shared" si="2"/>
        <v>WT liver</v>
      </c>
      <c r="B28" s="1">
        <v>6.1659097631445635E-2</v>
      </c>
      <c r="C28" s="1">
        <v>0.3583326036445606</v>
      </c>
      <c r="D28" s="1">
        <v>0.14480096619787372</v>
      </c>
      <c r="E28" s="1">
        <v>0</v>
      </c>
      <c r="F28" s="1">
        <v>9.2897525112942456E-2</v>
      </c>
      <c r="G28" s="1">
        <v>0.24492671102341657</v>
      </c>
      <c r="H28" s="1">
        <v>0.26640477743261304</v>
      </c>
      <c r="I28" s="1">
        <v>0.15469412808970767</v>
      </c>
      <c r="J28" s="1">
        <v>1.4987326206868223E-2</v>
      </c>
      <c r="K28" s="1">
        <v>0.115246707230014</v>
      </c>
      <c r="L28" s="1">
        <v>6.0063240593769205</v>
      </c>
      <c r="M28" s="1">
        <v>0.24402859544169619</v>
      </c>
      <c r="N28" s="1">
        <v>2.1910221326081154</v>
      </c>
      <c r="O28" s="1">
        <v>2.2266065497395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5.018177708982007</v>
      </c>
      <c r="V28" s="1">
        <v>2.0072485375095117</v>
      </c>
      <c r="W28" s="1">
        <v>50.215556038233906</v>
      </c>
      <c r="X28" s="1">
        <v>0.94110271664213963</v>
      </c>
      <c r="Y28" s="1">
        <v>7.3070704397293851E-2</v>
      </c>
      <c r="Z28" s="1">
        <v>9.6968799238336845E-2</v>
      </c>
      <c r="AA28" s="1">
        <v>1.4254546289403498E-2</v>
      </c>
      <c r="AB28" s="1">
        <v>4.3231548439877407E-2</v>
      </c>
      <c r="AC28" s="1">
        <v>0.21590289358164819</v>
      </c>
      <c r="AD28" s="1">
        <v>0.80975520655663091</v>
      </c>
      <c r="AE28" s="1">
        <v>23.718683971439791</v>
      </c>
      <c r="AF28" s="1">
        <v>1.7357666553784989</v>
      </c>
      <c r="AG28" s="1">
        <v>1.7099941903067895</v>
      </c>
      <c r="AH28" s="1">
        <v>0.13667311368186366</v>
      </c>
      <c r="AI28" s="1">
        <v>2.0743081257245687E-2</v>
      </c>
      <c r="AJ28" s="1">
        <v>8.4408633822146223E-2</v>
      </c>
      <c r="AK28" s="1">
        <v>0.17718465329984745</v>
      </c>
      <c r="AL28" s="1">
        <v>8.1041466576967147E-2</v>
      </c>
      <c r="AM28" s="1">
        <v>0.16837305310036371</v>
      </c>
      <c r="AN28" s="1">
        <v>7.6911851235159728E-2</v>
      </c>
      <c r="AO28" s="1">
        <v>9.1380702484026258E-2</v>
      </c>
      <c r="AP28" s="1">
        <v>8.1429908388811659E-2</v>
      </c>
      <c r="AQ28" s="1">
        <v>0.1930050729429903</v>
      </c>
      <c r="AR28" s="1">
        <v>0.1672037664790601</v>
      </c>
    </row>
    <row r="29" spans="1:44" ht="15" customHeight="1" x14ac:dyDescent="0.15">
      <c r="A29" t="str">
        <f t="shared" si="2"/>
        <v>WT liver</v>
      </c>
      <c r="B29" s="1">
        <v>0.12647194580875074</v>
      </c>
      <c r="C29" s="1">
        <v>0.10834431638218706</v>
      </c>
      <c r="D29" s="1">
        <v>6.3965238079681838E-2</v>
      </c>
      <c r="E29" s="1">
        <v>2.2763897039781895E-2</v>
      </c>
      <c r="F29" s="1">
        <v>0.19815769998796762</v>
      </c>
      <c r="G29" s="1">
        <v>0.34285825903631406</v>
      </c>
      <c r="H29" s="1">
        <v>0.38299296433128027</v>
      </c>
      <c r="I29" s="1">
        <v>0.24779920099637548</v>
      </c>
      <c r="J29" s="1">
        <v>6.2215862720416557E-2</v>
      </c>
      <c r="K29" s="1">
        <v>0.13433895763461559</v>
      </c>
      <c r="L29" s="1">
        <v>5.3289400124733888</v>
      </c>
      <c r="M29" s="1">
        <v>0.16207283456266727</v>
      </c>
      <c r="N29" s="1">
        <v>1.8388670041473163</v>
      </c>
      <c r="O29" s="1">
        <v>1.943437674591735</v>
      </c>
      <c r="P29" s="1">
        <v>6.8063383391734733E-2</v>
      </c>
      <c r="Q29" s="1">
        <v>0.12393526573848247</v>
      </c>
      <c r="R29" s="1">
        <v>0.12500884748993416</v>
      </c>
      <c r="S29" s="1">
        <v>0</v>
      </c>
      <c r="T29" s="1">
        <v>0.1762806660937517</v>
      </c>
      <c r="U29" s="1">
        <v>4.3398254208172364</v>
      </c>
      <c r="V29" s="1">
        <v>2.4136488451128915</v>
      </c>
      <c r="W29" s="1">
        <v>49.521222377406538</v>
      </c>
      <c r="X29" s="1">
        <v>0.93383522560426768</v>
      </c>
      <c r="Y29" s="1">
        <v>0.23922887877247714</v>
      </c>
      <c r="Z29" s="1">
        <v>0.14895167180120275</v>
      </c>
      <c r="AA29" s="1">
        <v>0.15169506348295961</v>
      </c>
      <c r="AB29" s="1">
        <v>0</v>
      </c>
      <c r="AC29" s="1">
        <v>0.42383498241346151</v>
      </c>
      <c r="AD29" s="1">
        <v>0.59117546073680649</v>
      </c>
      <c r="AE29" s="1">
        <v>22.924217895854614</v>
      </c>
      <c r="AF29" s="1">
        <v>2.2523512011116722</v>
      </c>
      <c r="AG29" s="1">
        <v>1.5528064487121997</v>
      </c>
      <c r="AH29" s="1">
        <v>0.20113178501952156</v>
      </c>
      <c r="AI29" s="1">
        <v>0.35934431314046955</v>
      </c>
      <c r="AJ29" s="1">
        <v>0.16881566504322046</v>
      </c>
      <c r="AK29" s="1">
        <v>0.30647969394775992</v>
      </c>
      <c r="AL29" s="1">
        <v>0.12508394954183283</v>
      </c>
      <c r="AM29" s="1">
        <v>0.23091102751520062</v>
      </c>
      <c r="AN29" s="1">
        <v>0.15857132534975679</v>
      </c>
      <c r="AO29" s="1">
        <v>0.16924852998556478</v>
      </c>
      <c r="AP29" s="1">
        <v>0.30808332580397363</v>
      </c>
      <c r="AQ29" s="1">
        <v>0.43826416504053056</v>
      </c>
      <c r="AR29" s="1">
        <v>0.58475871727945627</v>
      </c>
    </row>
    <row r="30" spans="1:44" ht="15" customHeight="1" x14ac:dyDescent="0.15">
      <c r="A30" t="str">
        <f t="shared" si="2"/>
        <v>COX14 liver</v>
      </c>
      <c r="B30" s="1">
        <v>7.2224875405724157E-2</v>
      </c>
      <c r="C30" s="1">
        <v>0.10800638799373287</v>
      </c>
      <c r="D30" s="1">
        <v>6.8879414194760423E-3</v>
      </c>
      <c r="E30" s="1">
        <v>0</v>
      </c>
      <c r="F30" s="1">
        <v>0.13132845879549135</v>
      </c>
      <c r="G30" s="1">
        <v>0.36743458372570759</v>
      </c>
      <c r="H30" s="1">
        <v>0.44751863172424755</v>
      </c>
      <c r="I30" s="1">
        <v>0.14472642353492512</v>
      </c>
      <c r="J30" s="1">
        <v>4.6214851589898839E-2</v>
      </c>
      <c r="K30" s="1">
        <v>3.1747184143378543E-2</v>
      </c>
      <c r="L30" s="1">
        <v>5.0413343799936872</v>
      </c>
      <c r="M30" s="1">
        <v>0.13955081057303909</v>
      </c>
      <c r="N30" s="1">
        <v>2.3815185116650359</v>
      </c>
      <c r="O30" s="1">
        <v>2.070457182107857</v>
      </c>
      <c r="P30" s="1">
        <v>0</v>
      </c>
      <c r="Q30" s="1">
        <v>0</v>
      </c>
      <c r="R30" s="1">
        <v>0</v>
      </c>
      <c r="S30" s="1">
        <v>0</v>
      </c>
      <c r="T30" s="1">
        <v>0.16954505581905588</v>
      </c>
      <c r="U30" s="1">
        <v>6.4859115025144547</v>
      </c>
      <c r="V30" s="1">
        <v>2.471435589859345</v>
      </c>
      <c r="W30" s="1">
        <v>42.663687551689364</v>
      </c>
      <c r="X30" s="1">
        <v>2.2473819487543292</v>
      </c>
      <c r="Y30" s="1">
        <v>0.20786228967565959</v>
      </c>
      <c r="Z30" s="1">
        <v>0.18374927130211821</v>
      </c>
      <c r="AA30" s="1">
        <v>1.9198806997076788E-2</v>
      </c>
      <c r="AB30" s="1">
        <v>0</v>
      </c>
      <c r="AC30" s="1">
        <v>0.3968504081090839</v>
      </c>
      <c r="AD30" s="1">
        <v>1.2187447844920498</v>
      </c>
      <c r="AE30" s="1">
        <v>27.419311597198892</v>
      </c>
      <c r="AF30" s="1">
        <v>2.1268227565674902</v>
      </c>
      <c r="AG30" s="1">
        <v>2.0453809875509332</v>
      </c>
      <c r="AH30" s="1">
        <v>0.14863282774553141</v>
      </c>
      <c r="AI30" s="1">
        <v>0</v>
      </c>
      <c r="AJ30" s="1">
        <v>0.12493028737519542</v>
      </c>
      <c r="AK30" s="1">
        <v>0.25389897430736952</v>
      </c>
      <c r="AL30" s="1">
        <v>3.7390459889424525E-3</v>
      </c>
      <c r="AM30" s="1">
        <v>0.17748415263975739</v>
      </c>
      <c r="AN30" s="1">
        <v>0.24886347054776434</v>
      </c>
      <c r="AO30" s="1">
        <v>0.14298901765416822</v>
      </c>
      <c r="AP30" s="1">
        <v>0.14521830627987387</v>
      </c>
      <c r="AQ30" s="1">
        <v>7.2241104703795994E-2</v>
      </c>
      <c r="AR30" s="1">
        <v>3.7170039555536674E-2</v>
      </c>
    </row>
    <row r="31" spans="1:44" ht="15" customHeight="1" x14ac:dyDescent="0.15">
      <c r="A31" t="str">
        <f t="shared" si="2"/>
        <v>COX14 liver</v>
      </c>
      <c r="B31" s="1">
        <v>1.1084806338593512E-2</v>
      </c>
      <c r="C31" s="1">
        <v>0.10889794761527434</v>
      </c>
      <c r="D31" s="1">
        <v>0.12079979408713706</v>
      </c>
      <c r="E31" s="1">
        <v>0</v>
      </c>
      <c r="F31" s="1">
        <v>0.1807081899724646</v>
      </c>
      <c r="G31" s="1">
        <v>0.30171026352961616</v>
      </c>
      <c r="H31" s="1">
        <v>0.56867446208986128</v>
      </c>
      <c r="I31" s="1">
        <v>0.24356319495197126</v>
      </c>
      <c r="J31" s="1">
        <v>0.13168825251695815</v>
      </c>
      <c r="K31" s="1">
        <v>0</v>
      </c>
      <c r="L31" s="1">
        <v>6.1992131666812718</v>
      </c>
      <c r="M31" s="1">
        <v>0.50918059449203013</v>
      </c>
      <c r="N31" s="1">
        <v>2.939560227790516</v>
      </c>
      <c r="O31" s="1">
        <v>2.3357100969173508</v>
      </c>
      <c r="P31" s="1">
        <v>9.0316382736594217E-2</v>
      </c>
      <c r="Q31" s="1">
        <v>8.7682970139339012E-2</v>
      </c>
      <c r="R31" s="1">
        <v>9.7502320164206568E-2</v>
      </c>
      <c r="S31" s="1">
        <v>6.5064115634428793E-2</v>
      </c>
      <c r="T31" s="1">
        <v>7.0870960068837571E-2</v>
      </c>
      <c r="U31" s="1">
        <v>6.0859446143646752</v>
      </c>
      <c r="V31" s="1">
        <v>3.2361579447634443</v>
      </c>
      <c r="W31" s="1">
        <v>42.507445548155935</v>
      </c>
      <c r="X31" s="1">
        <v>2.3389948867374661</v>
      </c>
      <c r="Y31" s="1">
        <v>0.17280240490405607</v>
      </c>
      <c r="Z31" s="1">
        <v>0.14608347324137611</v>
      </c>
      <c r="AA31" s="1">
        <v>0.15269007937565496</v>
      </c>
      <c r="AB31" s="1">
        <v>5.9988962418278696E-2</v>
      </c>
      <c r="AC31" s="1">
        <v>0.44684061896397093</v>
      </c>
      <c r="AD31" s="1">
        <v>1.4908050184951933</v>
      </c>
      <c r="AE31" s="1">
        <v>23.334487568207432</v>
      </c>
      <c r="AF31" s="1">
        <v>2.8367408443907123</v>
      </c>
      <c r="AG31" s="1">
        <v>1.6482339882015187</v>
      </c>
      <c r="AH31" s="1">
        <v>0.1376944489800534</v>
      </c>
      <c r="AI31" s="1">
        <v>0</v>
      </c>
      <c r="AJ31" s="1">
        <v>0.29933252468341132</v>
      </c>
      <c r="AK31" s="1">
        <v>0.22438818765835153</v>
      </c>
      <c r="AL31" s="1">
        <v>0.15308730359928105</v>
      </c>
      <c r="AM31" s="1">
        <v>0.18244006795668863</v>
      </c>
      <c r="AN31" s="1">
        <v>0.14076877212380717</v>
      </c>
      <c r="AO31" s="1">
        <v>0.13718234558537434</v>
      </c>
      <c r="AP31" s="1">
        <v>9.4244337871172756E-2</v>
      </c>
      <c r="AQ31" s="1">
        <v>5.6729910246539561E-2</v>
      </c>
      <c r="AR31" s="1">
        <v>5.4688403349149414E-2</v>
      </c>
    </row>
    <row r="32" spans="1:44" ht="15" customHeight="1" x14ac:dyDescent="0.15">
      <c r="A32" t="str">
        <f t="shared" si="2"/>
        <v>COX14 liver</v>
      </c>
      <c r="B32" s="1">
        <v>4.8481746285356161E-2</v>
      </c>
      <c r="C32" s="1">
        <v>0</v>
      </c>
      <c r="D32" s="1">
        <v>1.4044963391893739E-2</v>
      </c>
      <c r="E32" s="1">
        <v>0</v>
      </c>
      <c r="F32" s="1">
        <v>0.12768747895064866</v>
      </c>
      <c r="G32" s="1">
        <v>0.25470403550476084</v>
      </c>
      <c r="H32" s="1">
        <v>0.44655158077971419</v>
      </c>
      <c r="I32" s="1">
        <v>0.14806379663059707</v>
      </c>
      <c r="J32" s="1">
        <v>0</v>
      </c>
      <c r="K32" s="1">
        <v>0</v>
      </c>
      <c r="L32" s="1">
        <v>6.0968032690333258</v>
      </c>
      <c r="M32" s="1">
        <v>0.33661599128199782</v>
      </c>
      <c r="N32" s="1">
        <v>2.5194361459597521</v>
      </c>
      <c r="O32" s="1">
        <v>1.9243280596205288</v>
      </c>
      <c r="P32" s="1">
        <v>0</v>
      </c>
      <c r="Q32" s="1">
        <v>1.6466148815371201E-4</v>
      </c>
      <c r="R32" s="1">
        <v>0</v>
      </c>
      <c r="S32" s="1">
        <v>6.9280156879831395E-4</v>
      </c>
      <c r="T32" s="1">
        <v>0</v>
      </c>
      <c r="U32" s="1">
        <v>6.0356165113710096</v>
      </c>
      <c r="V32" s="1">
        <v>2.4710138785975535</v>
      </c>
      <c r="W32" s="1">
        <v>43.96143431144219</v>
      </c>
      <c r="X32" s="1">
        <v>2.0861963721001491</v>
      </c>
      <c r="Y32" s="1">
        <v>0.2659804602165699</v>
      </c>
      <c r="Z32" s="1">
        <v>9.5563631917528744E-2</v>
      </c>
      <c r="AA32" s="1">
        <v>0.17558722717899236</v>
      </c>
      <c r="AB32" s="1">
        <v>0</v>
      </c>
      <c r="AC32" s="1">
        <v>0.45064741363839106</v>
      </c>
      <c r="AD32" s="1">
        <v>1.3312112237103837</v>
      </c>
      <c r="AE32" s="1">
        <v>25.71677283881224</v>
      </c>
      <c r="AF32" s="1">
        <v>1.7699154412808746</v>
      </c>
      <c r="AG32" s="1">
        <v>1.9049370474592024</v>
      </c>
      <c r="AH32" s="1">
        <v>0.19620121657548306</v>
      </c>
      <c r="AI32" s="1">
        <v>0</v>
      </c>
      <c r="AJ32" s="1">
        <v>0.36508031263396118</v>
      </c>
      <c r="AK32" s="1">
        <v>0.27490823688122479</v>
      </c>
      <c r="AL32" s="1">
        <v>9.9596291900052647E-2</v>
      </c>
      <c r="AM32" s="1">
        <v>0.21714461155769554</v>
      </c>
      <c r="AN32" s="1">
        <v>2.5366544690735772E-2</v>
      </c>
      <c r="AO32" s="1">
        <v>0.20493186861516052</v>
      </c>
      <c r="AP32" s="1">
        <v>0.13859020252216439</v>
      </c>
      <c r="AQ32" s="1">
        <v>5.6988164501916107E-2</v>
      </c>
      <c r="AR32" s="1">
        <v>0.23874166190095258</v>
      </c>
    </row>
    <row r="33" spans="1:44" ht="15" customHeight="1" x14ac:dyDescent="0.15">
      <c r="A33" t="str">
        <f t="shared" si="2"/>
        <v>COX14 liver</v>
      </c>
      <c r="B33" s="1">
        <v>0</v>
      </c>
      <c r="C33" s="1">
        <v>7.2811872860645818E-2</v>
      </c>
      <c r="D33" s="1">
        <v>0</v>
      </c>
      <c r="E33" s="1">
        <v>0</v>
      </c>
      <c r="F33" s="1">
        <v>9.5626976996964083E-2</v>
      </c>
      <c r="G33" s="1">
        <v>0.27614699468190668</v>
      </c>
      <c r="H33" s="1">
        <v>0.30219797284875205</v>
      </c>
      <c r="I33" s="1">
        <v>0.13451750590285277</v>
      </c>
      <c r="J33" s="1">
        <v>3.4046853785264793E-2</v>
      </c>
      <c r="K33" s="1">
        <v>3.1524126432336444E-2</v>
      </c>
      <c r="L33" s="1">
        <v>4.5493987833064891</v>
      </c>
      <c r="M33" s="1">
        <v>0.17195570277950098</v>
      </c>
      <c r="N33" s="1">
        <v>2.3591902143275112</v>
      </c>
      <c r="O33" s="1">
        <v>1.9843300821695893</v>
      </c>
      <c r="P33" s="1">
        <v>4.604985155647761E-2</v>
      </c>
      <c r="Q33" s="1">
        <v>0</v>
      </c>
      <c r="R33" s="1">
        <v>0</v>
      </c>
      <c r="S33" s="1">
        <v>0</v>
      </c>
      <c r="T33" s="1">
        <v>0.28283377584998126</v>
      </c>
      <c r="U33" s="1">
        <v>4.3915680990756236</v>
      </c>
      <c r="V33" s="1">
        <v>2.1788524858438993</v>
      </c>
      <c r="W33" s="1">
        <v>48.684135090539698</v>
      </c>
      <c r="X33" s="1">
        <v>0.92552170424647873</v>
      </c>
      <c r="Y33" s="1">
        <v>0.20773639685514425</v>
      </c>
      <c r="Z33" s="1">
        <v>0.12670271099927408</v>
      </c>
      <c r="AA33" s="1">
        <v>0</v>
      </c>
      <c r="AB33" s="1">
        <v>0.27550457831554248</v>
      </c>
      <c r="AC33" s="1">
        <v>0</v>
      </c>
      <c r="AD33" s="1">
        <v>0.84746279789936918</v>
      </c>
      <c r="AE33" s="1">
        <v>26.714430180734833</v>
      </c>
      <c r="AF33" s="1">
        <v>1.6653982710150637</v>
      </c>
      <c r="AG33" s="1">
        <v>1.8975719352183011</v>
      </c>
      <c r="AH33" s="1">
        <v>0.20722099999064214</v>
      </c>
      <c r="AI33" s="1">
        <v>0</v>
      </c>
      <c r="AJ33" s="1">
        <v>0.1283528556654189</v>
      </c>
      <c r="AK33" s="1">
        <v>0.4127039670201384</v>
      </c>
      <c r="AL33" s="1">
        <v>0.14772964460691174</v>
      </c>
      <c r="AM33" s="1">
        <v>0.18568542524353446</v>
      </c>
      <c r="AN33" s="1">
        <v>7.9559787299278692E-2</v>
      </c>
      <c r="AO33" s="1">
        <v>3.7047807214332797E-2</v>
      </c>
      <c r="AP33" s="1">
        <v>0.12717823031086878</v>
      </c>
      <c r="AQ33" s="1">
        <v>0.22734482834539524</v>
      </c>
      <c r="AR33" s="1">
        <v>0.19166149006197811</v>
      </c>
    </row>
    <row r="34" spans="1:44" ht="15" customHeight="1" x14ac:dyDescent="0.15">
      <c r="A34" t="str">
        <f t="shared" si="2"/>
        <v>COX14 liver</v>
      </c>
      <c r="B34" s="1">
        <v>8.3503484702510386E-2</v>
      </c>
      <c r="C34" s="1">
        <v>0.18667309811432156</v>
      </c>
      <c r="D34" s="1">
        <v>0</v>
      </c>
      <c r="E34" s="1">
        <v>0</v>
      </c>
      <c r="F34" s="1">
        <v>0.1307115857638699</v>
      </c>
      <c r="G34" s="1">
        <v>0.36915090404290524</v>
      </c>
      <c r="H34" s="1">
        <v>0.44593827998787144</v>
      </c>
      <c r="I34" s="1">
        <v>0.12708212909597685</v>
      </c>
      <c r="J34" s="1">
        <v>0.1752413460065862</v>
      </c>
      <c r="K34" s="1">
        <v>0.19070481656556271</v>
      </c>
      <c r="L34" s="1">
        <v>4.6672566752486624</v>
      </c>
      <c r="M34" s="1">
        <v>0.63706551500654596</v>
      </c>
      <c r="N34" s="1">
        <v>3.871223384297338</v>
      </c>
      <c r="O34" s="1">
        <v>2.7415977455396732</v>
      </c>
      <c r="P34" s="1">
        <v>0</v>
      </c>
      <c r="Q34" s="1">
        <v>0</v>
      </c>
      <c r="R34" s="1">
        <v>0.13308004659249525</v>
      </c>
      <c r="S34" s="1">
        <v>4.8120881185207041E-2</v>
      </c>
      <c r="T34" s="1">
        <v>8.0937901603249721E-2</v>
      </c>
      <c r="U34" s="1">
        <v>4.6390403126786612</v>
      </c>
      <c r="V34" s="1">
        <v>2.6349924728466334</v>
      </c>
      <c r="W34" s="1">
        <v>39.923569063993952</v>
      </c>
      <c r="X34" s="1">
        <v>2.9186348709889876</v>
      </c>
      <c r="Y34" s="1">
        <v>0.41567961251511298</v>
      </c>
      <c r="Z34" s="1">
        <v>0.26522410662288926</v>
      </c>
      <c r="AA34" s="1">
        <v>5.4350590064024915E-2</v>
      </c>
      <c r="AB34" s="1">
        <v>9.8584567253006058E-2</v>
      </c>
      <c r="AC34" s="1">
        <v>0.26303722115851147</v>
      </c>
      <c r="AD34" s="1">
        <v>1.1404389609724173</v>
      </c>
      <c r="AE34" s="1">
        <v>25.81839765114017</v>
      </c>
      <c r="AF34" s="1">
        <v>3.3858299130662575</v>
      </c>
      <c r="AG34" s="1">
        <v>2.2705272965234449</v>
      </c>
      <c r="AH34" s="1">
        <v>0.18752278540698364</v>
      </c>
      <c r="AI34" s="1">
        <v>5.6502474804073048E-2</v>
      </c>
      <c r="AJ34" s="1">
        <v>0.16155262950875532</v>
      </c>
      <c r="AK34" s="1">
        <v>0.48900490799934071</v>
      </c>
      <c r="AL34" s="1">
        <v>0.2408535638857979</v>
      </c>
      <c r="AM34" s="1">
        <v>0.2977261556398702</v>
      </c>
      <c r="AN34" s="1">
        <v>0.18527906467496422</v>
      </c>
      <c r="AO34" s="1">
        <v>0.20362523909175612</v>
      </c>
      <c r="AP34" s="1">
        <v>0.22258620862073905</v>
      </c>
      <c r="AQ34" s="1">
        <v>0.23875253679088454</v>
      </c>
      <c r="AR34" s="1">
        <v>0</v>
      </c>
    </row>
    <row r="35" spans="1:44" ht="15" customHeight="1" x14ac:dyDescent="0.15">
      <c r="A35" t="str">
        <f t="shared" si="2"/>
        <v>COX14 liver</v>
      </c>
      <c r="B35" s="1">
        <v>0</v>
      </c>
      <c r="C35" s="1">
        <v>8.4188382936167552E-2</v>
      </c>
      <c r="D35" s="1">
        <v>0.14686242228132584</v>
      </c>
      <c r="E35" s="1">
        <v>9.4982030248492149E-3</v>
      </c>
      <c r="F35" s="1">
        <v>0</v>
      </c>
      <c r="G35" s="1">
        <v>0.25448353205993751</v>
      </c>
      <c r="H35" s="1">
        <v>0.45558961729838415</v>
      </c>
      <c r="I35" s="1">
        <v>3.8216485200921836E-2</v>
      </c>
      <c r="J35" s="1">
        <v>8.4098972876436376E-2</v>
      </c>
      <c r="K35" s="1">
        <v>0</v>
      </c>
      <c r="L35" s="1">
        <v>5.3272388480962132</v>
      </c>
      <c r="M35" s="1">
        <v>0.12266688915115172</v>
      </c>
      <c r="N35" s="1">
        <v>2.6792253222824223</v>
      </c>
      <c r="O35" s="1">
        <v>2.2811889937128904</v>
      </c>
      <c r="P35" s="1">
        <v>0</v>
      </c>
      <c r="Q35" s="1">
        <v>1.6280873510509965E-2</v>
      </c>
      <c r="R35" s="1">
        <v>0</v>
      </c>
      <c r="S35" s="1">
        <v>3.1797028232443743E-2</v>
      </c>
      <c r="T35" s="1">
        <v>0.28966394072873425</v>
      </c>
      <c r="U35" s="1">
        <v>5.3970058120443571</v>
      </c>
      <c r="V35" s="1">
        <v>2.1050560955165332</v>
      </c>
      <c r="W35" s="1">
        <v>44.693706418329484</v>
      </c>
      <c r="X35" s="1">
        <v>1.6543278119625899</v>
      </c>
      <c r="Y35" s="1">
        <v>0.20934900606008178</v>
      </c>
      <c r="Z35" s="1">
        <v>0.2478215673685954</v>
      </c>
      <c r="AA35" s="1">
        <v>0.1565475029229155</v>
      </c>
      <c r="AB35" s="1">
        <v>0.10626020455904898</v>
      </c>
      <c r="AC35" s="1">
        <v>0.34361438027825975</v>
      </c>
      <c r="AD35" s="1">
        <v>1.1799714919756941</v>
      </c>
      <c r="AE35" s="1">
        <v>26.281529877395613</v>
      </c>
      <c r="AF35" s="1">
        <v>1.6369911587943777</v>
      </c>
      <c r="AG35" s="1">
        <v>2.1208606316212801</v>
      </c>
      <c r="AH35" s="1">
        <v>0.13505829872957498</v>
      </c>
      <c r="AI35" s="1">
        <v>0.3154269324924599</v>
      </c>
      <c r="AJ35" s="1">
        <v>7.4378124584489183E-2</v>
      </c>
      <c r="AK35" s="1">
        <v>0.25749862589297695</v>
      </c>
      <c r="AL35" s="1">
        <v>0.25947214942764368</v>
      </c>
      <c r="AM35" s="1">
        <v>0.18500866538693486</v>
      </c>
      <c r="AN35" s="1">
        <v>5.5130431067396096E-2</v>
      </c>
      <c r="AO35" s="1">
        <v>0.11253030851724537</v>
      </c>
      <c r="AP35" s="1">
        <v>0.25911515262785673</v>
      </c>
      <c r="AQ35" s="1">
        <v>0.15341628036896493</v>
      </c>
      <c r="AR35" s="1">
        <v>0.23892356068324147</v>
      </c>
    </row>
    <row r="36" spans="1:44" ht="15" customHeight="1" x14ac:dyDescent="0.15">
      <c r="A36" t="str">
        <f t="shared" si="2"/>
        <v>COX14 liver</v>
      </c>
      <c r="B36" s="1">
        <v>1.3891167046042657E-2</v>
      </c>
      <c r="C36" s="1">
        <v>0</v>
      </c>
      <c r="D36" s="1">
        <v>0</v>
      </c>
      <c r="E36" s="1">
        <v>0</v>
      </c>
      <c r="F36" s="1">
        <v>0.10154100486279502</v>
      </c>
      <c r="G36" s="1">
        <v>0.31718096689941139</v>
      </c>
      <c r="H36" s="1">
        <v>0.51575817262011403</v>
      </c>
      <c r="I36" s="1">
        <v>3.7771877416388072E-2</v>
      </c>
      <c r="J36" s="1">
        <v>0</v>
      </c>
      <c r="K36" s="1">
        <v>0</v>
      </c>
      <c r="L36" s="1">
        <v>3.9757365396463906</v>
      </c>
      <c r="M36" s="1">
        <v>0.23866332105541918</v>
      </c>
      <c r="N36" s="1">
        <v>2.3517830397005035</v>
      </c>
      <c r="O36" s="1">
        <v>2.8442816706379133</v>
      </c>
      <c r="P36" s="1">
        <v>0</v>
      </c>
      <c r="Q36" s="1">
        <v>2.0242284426891452E-2</v>
      </c>
      <c r="R36" s="1">
        <v>0</v>
      </c>
      <c r="S36" s="1">
        <v>0</v>
      </c>
      <c r="T36" s="1">
        <v>0.14840242055029584</v>
      </c>
      <c r="U36" s="1">
        <v>3.9856219534790354</v>
      </c>
      <c r="V36" s="1">
        <v>1.9898846416001414</v>
      </c>
      <c r="W36" s="1">
        <v>49.491410601319075</v>
      </c>
      <c r="X36" s="1">
        <v>1.6014221172704239</v>
      </c>
      <c r="Y36" s="1">
        <v>0.28750395868733569</v>
      </c>
      <c r="Z36" s="1">
        <v>0.42119113735458658</v>
      </c>
      <c r="AA36" s="1">
        <v>7.9943014725365025E-2</v>
      </c>
      <c r="AB36" s="1">
        <v>0.10098117393438719</v>
      </c>
      <c r="AC36" s="1">
        <v>0.24853067767006776</v>
      </c>
      <c r="AD36" s="1">
        <v>1.2084051746932558</v>
      </c>
      <c r="AE36" s="1">
        <v>24.551873449716663</v>
      </c>
      <c r="AF36" s="1">
        <v>1.9865505376868025</v>
      </c>
      <c r="AG36" s="1">
        <v>1.7504201486108457</v>
      </c>
      <c r="AH36" s="1">
        <v>4.3120139301954456E-2</v>
      </c>
      <c r="AI36" s="1">
        <v>8.359192114518664E-2</v>
      </c>
      <c r="AJ36" s="1">
        <v>0.23656338113768938</v>
      </c>
      <c r="AK36" s="1">
        <v>0.15134095137375775</v>
      </c>
      <c r="AL36" s="1">
        <v>0.10338687887661359</v>
      </c>
      <c r="AM36" s="1">
        <v>0.13490097831839662</v>
      </c>
      <c r="AN36" s="1">
        <v>5.4991770049950719E-2</v>
      </c>
      <c r="AO36" s="1">
        <v>0.16234347730096363</v>
      </c>
      <c r="AP36" s="1">
        <v>0.15450588954490324</v>
      </c>
      <c r="AQ36" s="1">
        <v>0.26929029943803168</v>
      </c>
      <c r="AR36" s="1">
        <v>0.3369732619023984</v>
      </c>
    </row>
    <row r="37" spans="1:44" ht="15" customHeight="1" x14ac:dyDescent="0.15">
      <c r="A37" t="str">
        <f t="shared" si="2"/>
        <v>COX14 liver</v>
      </c>
      <c r="B37" s="1">
        <v>3.2171971979062748E-2</v>
      </c>
      <c r="C37" s="1">
        <v>5.2627118844807183E-2</v>
      </c>
      <c r="D37" s="1">
        <v>0.16513782483015724</v>
      </c>
      <c r="E37" s="1">
        <v>6.2216183350810909E-2</v>
      </c>
      <c r="F37" s="1">
        <v>0.1398727823379807</v>
      </c>
      <c r="G37" s="1">
        <v>0.28423395023995152</v>
      </c>
      <c r="H37" s="1">
        <v>0.34973669598204682</v>
      </c>
      <c r="I37" s="1">
        <v>0.13944419256132759</v>
      </c>
      <c r="J37" s="1">
        <v>4.1981881256869621E-2</v>
      </c>
      <c r="K37" s="1">
        <v>5.3696005606401954E-2</v>
      </c>
      <c r="L37" s="1">
        <v>5.4674698843243865</v>
      </c>
      <c r="M37" s="1">
        <v>0.19194147087929031</v>
      </c>
      <c r="N37" s="1">
        <v>2.2563758975308223</v>
      </c>
      <c r="O37" s="1">
        <v>2.1018295849076747</v>
      </c>
      <c r="P37" s="1">
        <v>4.3280781380456615E-2</v>
      </c>
      <c r="Q37" s="1">
        <v>5.5953611152577992E-2</v>
      </c>
      <c r="R37" s="1">
        <v>0</v>
      </c>
      <c r="S37" s="1">
        <v>8.6959294725049485E-2</v>
      </c>
      <c r="T37" s="1">
        <v>0.17807448247221977</v>
      </c>
      <c r="U37" s="1">
        <v>5.484335839055432</v>
      </c>
      <c r="V37" s="1">
        <v>2.3242482943747258</v>
      </c>
      <c r="W37" s="1">
        <v>46.272301375984242</v>
      </c>
      <c r="X37" s="1">
        <v>1.8558436453963378</v>
      </c>
      <c r="Y37" s="1">
        <v>0.38906688925248767</v>
      </c>
      <c r="Z37" s="1">
        <v>0.15290974619109782</v>
      </c>
      <c r="AA37" s="1">
        <v>0.10374992736928867</v>
      </c>
      <c r="AB37" s="1">
        <v>0.11599633567184882</v>
      </c>
      <c r="AC37" s="1">
        <v>0.32722292352701499</v>
      </c>
      <c r="AD37" s="1">
        <v>0.86488629614952495</v>
      </c>
      <c r="AE37" s="1">
        <v>23.971979404849225</v>
      </c>
      <c r="AF37" s="1">
        <v>2.3285060473355599</v>
      </c>
      <c r="AG37" s="1">
        <v>1.903862247473719</v>
      </c>
      <c r="AH37" s="1">
        <v>0.15174121292184051</v>
      </c>
      <c r="AI37" s="1">
        <v>0</v>
      </c>
      <c r="AJ37" s="1">
        <v>0.24978683041222971</v>
      </c>
      <c r="AK37" s="1">
        <v>0.34302224510125812</v>
      </c>
      <c r="AL37" s="1">
        <v>0.22330515749021823</v>
      </c>
      <c r="AM37" s="1">
        <v>0.35386868045331926</v>
      </c>
      <c r="AN37" s="1">
        <v>0.21132003202819638</v>
      </c>
      <c r="AO37" s="1">
        <v>6.6258078577179011E-2</v>
      </c>
      <c r="AP37" s="1">
        <v>0.15436285181795723</v>
      </c>
      <c r="AQ37" s="1">
        <v>0.25211886053550608</v>
      </c>
      <c r="AR37" s="1">
        <v>0.19630346366988782</v>
      </c>
    </row>
    <row r="38" spans="1:44" ht="15" customHeight="1" x14ac:dyDescent="0.15">
      <c r="A38"/>
    </row>
    <row r="40" spans="1:44" ht="15" customHeight="1" x14ac:dyDescent="0.15">
      <c r="A40" s="1" t="s">
        <v>293</v>
      </c>
    </row>
    <row r="41" spans="1:44" ht="15" customHeight="1" x14ac:dyDescent="0.15">
      <c r="A41" s="1" t="s">
        <v>24</v>
      </c>
      <c r="B41" s="1" t="str">
        <f>B21</f>
        <v xml:space="preserve"> 32:3</v>
      </c>
      <c r="C41" s="1" t="str">
        <f t="shared" ref="C41:AR41" si="3">C21</f>
        <v xml:space="preserve"> 32:2</v>
      </c>
      <c r="D41" s="1" t="str">
        <f t="shared" si="3"/>
        <v xml:space="preserve"> 32:1</v>
      </c>
      <c r="E41" s="1" t="str">
        <f t="shared" si="3"/>
        <v xml:space="preserve"> O-34:2</v>
      </c>
      <c r="F41" s="1" t="str">
        <f t="shared" si="3"/>
        <v xml:space="preserve"> O-34:1</v>
      </c>
      <c r="G41" s="1" t="str">
        <f t="shared" si="3"/>
        <v xml:space="preserve"> 34:2</v>
      </c>
      <c r="H41" s="1" t="str">
        <f t="shared" si="3"/>
        <v xml:space="preserve"> 34:1</v>
      </c>
      <c r="I41" s="1" t="str">
        <f t="shared" si="3"/>
        <v xml:space="preserve"> 34:0</v>
      </c>
      <c r="J41" s="1" t="str">
        <f t="shared" si="3"/>
        <v xml:space="preserve"> O-36:2</v>
      </c>
      <c r="K41" s="1" t="str">
        <f t="shared" si="3"/>
        <v xml:space="preserve"> O-36:1</v>
      </c>
      <c r="L41" s="1" t="str">
        <f t="shared" si="3"/>
        <v xml:space="preserve"> 36:4</v>
      </c>
      <c r="M41" s="1" t="str">
        <f t="shared" si="3"/>
        <v xml:space="preserve"> 36:3</v>
      </c>
      <c r="N41" s="1" t="str">
        <f t="shared" si="3"/>
        <v xml:space="preserve"> 36:2</v>
      </c>
      <c r="O41" s="1" t="str">
        <f t="shared" si="3"/>
        <v xml:space="preserve"> 36:1</v>
      </c>
      <c r="P41" s="1" t="str">
        <f t="shared" si="3"/>
        <v xml:space="preserve"> 36:0</v>
      </c>
      <c r="Q41" s="1" t="str">
        <f t="shared" si="3"/>
        <v xml:space="preserve"> O-38:3</v>
      </c>
      <c r="R41" s="1" t="str">
        <f t="shared" si="3"/>
        <v xml:space="preserve"> O-38:2</v>
      </c>
      <c r="S41" s="1" t="str">
        <f t="shared" si="3"/>
        <v xml:space="preserve"> O-38:1</v>
      </c>
      <c r="T41" s="1" t="str">
        <f t="shared" si="3"/>
        <v xml:space="preserve"> 38:7</v>
      </c>
      <c r="U41" s="1" t="str">
        <f t="shared" si="3"/>
        <v xml:space="preserve"> 38:6</v>
      </c>
      <c r="V41" s="1" t="str">
        <f t="shared" si="3"/>
        <v xml:space="preserve"> 38:5</v>
      </c>
      <c r="W41" s="1" t="str">
        <f t="shared" si="3"/>
        <v xml:space="preserve"> 38:4</v>
      </c>
      <c r="X41" s="1" t="str">
        <f t="shared" si="3"/>
        <v xml:space="preserve"> 38:3</v>
      </c>
      <c r="Y41" s="1" t="str">
        <f t="shared" si="3"/>
        <v xml:space="preserve"> 38:2</v>
      </c>
      <c r="Z41" s="1" t="str">
        <f t="shared" si="3"/>
        <v xml:space="preserve"> 38:1</v>
      </c>
      <c r="AA41" s="1" t="str">
        <f t="shared" si="3"/>
        <v xml:space="preserve"> 38:0</v>
      </c>
      <c r="AB41" s="1" t="str">
        <f t="shared" si="3"/>
        <v xml:space="preserve"> O-40:2</v>
      </c>
      <c r="AC41" s="1" t="str">
        <f t="shared" si="3"/>
        <v xml:space="preserve"> O-40:1</v>
      </c>
      <c r="AD41" s="1" t="str">
        <f t="shared" si="3"/>
        <v xml:space="preserve"> O-40:0</v>
      </c>
      <c r="AE41" s="1" t="str">
        <f t="shared" si="3"/>
        <v xml:space="preserve"> 40:6</v>
      </c>
      <c r="AF41" s="1" t="str">
        <f t="shared" si="3"/>
        <v xml:space="preserve"> 40:5</v>
      </c>
      <c r="AG41" s="1" t="str">
        <f t="shared" si="3"/>
        <v xml:space="preserve"> 40:4</v>
      </c>
      <c r="AH41" s="1" t="str">
        <f t="shared" si="3"/>
        <v xml:space="preserve"> 40:3</v>
      </c>
      <c r="AI41" s="1" t="str">
        <f t="shared" si="3"/>
        <v xml:space="preserve"> 40:1</v>
      </c>
      <c r="AJ41" s="1" t="str">
        <f t="shared" si="3"/>
        <v xml:space="preserve"> O-42:3</v>
      </c>
      <c r="AK41" s="1" t="str">
        <f t="shared" si="3"/>
        <v xml:space="preserve"> O-42:2</v>
      </c>
      <c r="AL41" s="1" t="str">
        <f t="shared" si="3"/>
        <v xml:space="preserve"> O-42:1</v>
      </c>
      <c r="AM41" s="1" t="str">
        <f t="shared" si="3"/>
        <v xml:space="preserve"> O-42:0</v>
      </c>
      <c r="AN41" s="1" t="str">
        <f t="shared" si="3"/>
        <v xml:space="preserve"> 42:6</v>
      </c>
      <c r="AO41" s="1" t="str">
        <f t="shared" si="3"/>
        <v xml:space="preserve"> 42:5</v>
      </c>
      <c r="AP41" s="1" t="str">
        <f t="shared" si="3"/>
        <v xml:space="preserve"> 42:4</v>
      </c>
      <c r="AQ41" s="1" t="str">
        <f t="shared" si="3"/>
        <v xml:space="preserve"> 42:2</v>
      </c>
      <c r="AR41" s="1" t="str">
        <f t="shared" si="3"/>
        <v xml:space="preserve"> 42:1</v>
      </c>
    </row>
    <row r="42" spans="1:44" ht="15" customHeight="1" x14ac:dyDescent="0.15">
      <c r="A42" s="1" t="str">
        <f>A22</f>
        <v>WT liver</v>
      </c>
      <c r="B42" s="1">
        <f>AVERAGE(B22:B29)</f>
        <v>8.1275809214824121E-2</v>
      </c>
      <c r="C42" s="1">
        <f t="shared" ref="C42:AR42" si="4">AVERAGE(C22:C29)</f>
        <v>0.10521946570279034</v>
      </c>
      <c r="D42" s="1">
        <f t="shared" si="4"/>
        <v>0.15519958650095403</v>
      </c>
      <c r="E42" s="1">
        <f t="shared" si="4"/>
        <v>5.1174910613967541E-3</v>
      </c>
      <c r="F42" s="1">
        <f t="shared" si="4"/>
        <v>0.11026847393597518</v>
      </c>
      <c r="G42" s="1">
        <f t="shared" si="4"/>
        <v>0.30424820045608847</v>
      </c>
      <c r="H42" s="1">
        <f t="shared" si="4"/>
        <v>0.38618620096901907</v>
      </c>
      <c r="I42" s="1">
        <f t="shared" si="4"/>
        <v>0.13976328098202073</v>
      </c>
      <c r="J42" s="1">
        <f t="shared" si="4"/>
        <v>8.7569793097765303E-2</v>
      </c>
      <c r="K42" s="1">
        <f t="shared" si="4"/>
        <v>6.2280611953820064E-2</v>
      </c>
      <c r="L42" s="1">
        <f t="shared" si="4"/>
        <v>5.6707116341100505</v>
      </c>
      <c r="M42" s="1">
        <f t="shared" si="4"/>
        <v>0.30286481621973144</v>
      </c>
      <c r="N42" s="1">
        <f t="shared" si="4"/>
        <v>2.6964810307378908</v>
      </c>
      <c r="O42" s="1">
        <f t="shared" si="4"/>
        <v>2.235424692087594</v>
      </c>
      <c r="P42" s="1">
        <f t="shared" si="4"/>
        <v>3.7455061062041176E-2</v>
      </c>
      <c r="Q42" s="1">
        <f t="shared" si="4"/>
        <v>3.7904795109479673E-2</v>
      </c>
      <c r="R42" s="1">
        <f t="shared" si="4"/>
        <v>7.1569933009649242E-2</v>
      </c>
      <c r="S42" s="1">
        <f t="shared" si="4"/>
        <v>9.5258811721416863E-3</v>
      </c>
      <c r="T42" s="1">
        <f t="shared" si="4"/>
        <v>0.13736804764476768</v>
      </c>
      <c r="U42" s="1">
        <f t="shared" si="4"/>
        <v>4.8680563858232953</v>
      </c>
      <c r="V42" s="1">
        <f t="shared" si="4"/>
        <v>2.7833031778892736</v>
      </c>
      <c r="W42" s="1">
        <f t="shared" si="4"/>
        <v>46.960308660905831</v>
      </c>
      <c r="X42" s="1">
        <f t="shared" si="4"/>
        <v>1.7305200349273404</v>
      </c>
      <c r="Y42" s="1">
        <f t="shared" si="4"/>
        <v>0.21855301720861145</v>
      </c>
      <c r="Z42" s="1">
        <f t="shared" si="4"/>
        <v>0.13736707136173315</v>
      </c>
      <c r="AA42" s="1">
        <f t="shared" si="4"/>
        <v>5.229229253907719E-2</v>
      </c>
      <c r="AB42" s="1">
        <f t="shared" si="4"/>
        <v>6.8547724354474565E-2</v>
      </c>
      <c r="AC42" s="1">
        <f t="shared" si="4"/>
        <v>0.34255618975740454</v>
      </c>
      <c r="AD42" s="1">
        <f t="shared" si="4"/>
        <v>1.0852828495942537</v>
      </c>
      <c r="AE42" s="1">
        <f t="shared" si="4"/>
        <v>23.318814652689966</v>
      </c>
      <c r="AF42" s="1">
        <f t="shared" si="4"/>
        <v>2.191364887087385</v>
      </c>
      <c r="AG42" s="1">
        <f t="shared" si="4"/>
        <v>1.7573545493980101</v>
      </c>
      <c r="AH42" s="1">
        <f t="shared" si="4"/>
        <v>0.16981561578021492</v>
      </c>
      <c r="AI42" s="1">
        <f t="shared" si="4"/>
        <v>0.11918771191243636</v>
      </c>
      <c r="AJ42" s="1">
        <f t="shared" si="4"/>
        <v>0.21665878524993146</v>
      </c>
      <c r="AK42" s="1">
        <f t="shared" si="4"/>
        <v>0.21618695496762205</v>
      </c>
      <c r="AL42" s="1">
        <f t="shared" si="4"/>
        <v>0.11464508311417704</v>
      </c>
      <c r="AM42" s="1">
        <f t="shared" si="4"/>
        <v>0.19315932742152908</v>
      </c>
      <c r="AN42" s="1">
        <f t="shared" si="4"/>
        <v>9.8695935369401369E-2</v>
      </c>
      <c r="AO42" s="1">
        <f t="shared" si="4"/>
        <v>0.11709752248942423</v>
      </c>
      <c r="AP42" s="1">
        <f t="shared" si="4"/>
        <v>0.12843829514482141</v>
      </c>
      <c r="AQ42" s="1">
        <f t="shared" si="4"/>
        <v>0.23439681758370093</v>
      </c>
      <c r="AR42" s="1">
        <f t="shared" si="4"/>
        <v>0.24096165240207579</v>
      </c>
    </row>
    <row r="43" spans="1:44" ht="15" customHeight="1" x14ac:dyDescent="0.15">
      <c r="A43" s="1" t="str">
        <f t="shared" ref="A43" si="5">A34</f>
        <v>COX14 liver</v>
      </c>
      <c r="B43" s="1">
        <f>AVERAGE(B30:B37)</f>
        <v>3.26697564696612E-2</v>
      </c>
      <c r="C43" s="1">
        <f t="shared" ref="C43:AR43" si="6">AVERAGE(C30:C37)</f>
        <v>7.6650601045618674E-2</v>
      </c>
      <c r="D43" s="1">
        <f t="shared" si="6"/>
        <v>5.671661825124874E-2</v>
      </c>
      <c r="E43" s="1">
        <f t="shared" si="6"/>
        <v>8.9642982969575149E-3</v>
      </c>
      <c r="F43" s="1">
        <f t="shared" si="6"/>
        <v>0.11343455971002679</v>
      </c>
      <c r="G43" s="1">
        <f t="shared" si="6"/>
        <v>0.30313065383552462</v>
      </c>
      <c r="H43" s="1">
        <f t="shared" si="6"/>
        <v>0.44149567666637396</v>
      </c>
      <c r="I43" s="1">
        <f t="shared" si="6"/>
        <v>0.12667320066187007</v>
      </c>
      <c r="J43" s="1">
        <f t="shared" si="6"/>
        <v>6.4159019754001748E-2</v>
      </c>
      <c r="K43" s="1">
        <f t="shared" si="6"/>
        <v>3.845901659345996E-2</v>
      </c>
      <c r="L43" s="1">
        <f t="shared" si="6"/>
        <v>5.1655564432913037</v>
      </c>
      <c r="M43" s="1">
        <f t="shared" si="6"/>
        <v>0.2934550369023719</v>
      </c>
      <c r="N43" s="1">
        <f t="shared" si="6"/>
        <v>2.6697890929442378</v>
      </c>
      <c r="O43" s="1">
        <f t="shared" si="6"/>
        <v>2.285465426951685</v>
      </c>
      <c r="P43" s="1">
        <f t="shared" si="6"/>
        <v>2.2455876959191053E-2</v>
      </c>
      <c r="Q43" s="1">
        <f t="shared" si="6"/>
        <v>2.2540550089684017E-2</v>
      </c>
      <c r="R43" s="1">
        <f t="shared" si="6"/>
        <v>2.8822795844587728E-2</v>
      </c>
      <c r="S43" s="1">
        <f t="shared" si="6"/>
        <v>2.9079265168240921E-2</v>
      </c>
      <c r="T43" s="1">
        <f t="shared" si="6"/>
        <v>0.15254106713654678</v>
      </c>
      <c r="U43" s="1">
        <f t="shared" si="6"/>
        <v>5.3131305805729054</v>
      </c>
      <c r="V43" s="1">
        <f t="shared" si="6"/>
        <v>2.4264551754252843</v>
      </c>
      <c r="W43" s="1">
        <f t="shared" si="6"/>
        <v>44.774711245181742</v>
      </c>
      <c r="X43" s="1">
        <f t="shared" si="6"/>
        <v>1.9535404196820954</v>
      </c>
      <c r="Y43" s="1">
        <f t="shared" si="6"/>
        <v>0.26949762727080601</v>
      </c>
      <c r="Z43" s="1">
        <f t="shared" si="6"/>
        <v>0.20490570562468327</v>
      </c>
      <c r="AA43" s="1">
        <f t="shared" si="6"/>
        <v>9.275839357916478E-2</v>
      </c>
      <c r="AB43" s="1">
        <f t="shared" si="6"/>
        <v>9.4664477769014044E-2</v>
      </c>
      <c r="AC43" s="1">
        <f t="shared" si="6"/>
        <v>0.30959295541816245</v>
      </c>
      <c r="AD43" s="1">
        <f t="shared" si="6"/>
        <v>1.160240718548486</v>
      </c>
      <c r="AE43" s="1">
        <f t="shared" si="6"/>
        <v>25.476097821006885</v>
      </c>
      <c r="AF43" s="1">
        <f t="shared" si="6"/>
        <v>2.2170943712671423</v>
      </c>
      <c r="AG43" s="1">
        <f t="shared" si="6"/>
        <v>1.9427242853324058</v>
      </c>
      <c r="AH43" s="1">
        <f t="shared" si="6"/>
        <v>0.15089899120650796</v>
      </c>
      <c r="AI43" s="1">
        <f t="shared" si="6"/>
        <v>5.6940166055214951E-2</v>
      </c>
      <c r="AJ43" s="1">
        <f t="shared" si="6"/>
        <v>0.2049971182501438</v>
      </c>
      <c r="AK43" s="1">
        <f t="shared" si="6"/>
        <v>0.30084576202930224</v>
      </c>
      <c r="AL43" s="1">
        <f t="shared" si="6"/>
        <v>0.15389625447193267</v>
      </c>
      <c r="AM43" s="1">
        <f t="shared" si="6"/>
        <v>0.21678234214952463</v>
      </c>
      <c r="AN43" s="1">
        <f t="shared" si="6"/>
        <v>0.12515998406026169</v>
      </c>
      <c r="AO43" s="1">
        <f t="shared" si="6"/>
        <v>0.13336351781952246</v>
      </c>
      <c r="AP43" s="1">
        <f t="shared" si="6"/>
        <v>0.161975147449442</v>
      </c>
      <c r="AQ43" s="1">
        <f t="shared" si="6"/>
        <v>0.16586024811637926</v>
      </c>
      <c r="AR43" s="1">
        <f t="shared" si="6"/>
        <v>0.16180773514039304</v>
      </c>
    </row>
    <row r="46" spans="1:44" ht="15" customHeight="1" x14ac:dyDescent="0.15">
      <c r="A46" s="1" t="s">
        <v>294</v>
      </c>
    </row>
    <row r="47" spans="1:44" ht="15" customHeight="1" x14ac:dyDescent="0.15">
      <c r="A47" s="1" t="s">
        <v>24</v>
      </c>
      <c r="B47" s="1" t="str">
        <f>B21</f>
        <v xml:space="preserve"> 32:3</v>
      </c>
      <c r="C47" s="1" t="str">
        <f t="shared" ref="C47:AR47" si="7">C21</f>
        <v xml:space="preserve"> 32:2</v>
      </c>
      <c r="D47" s="1" t="str">
        <f t="shared" si="7"/>
        <v xml:space="preserve"> 32:1</v>
      </c>
      <c r="E47" s="1" t="str">
        <f t="shared" si="7"/>
        <v xml:space="preserve"> O-34:2</v>
      </c>
      <c r="F47" s="1" t="str">
        <f t="shared" si="7"/>
        <v xml:space="preserve"> O-34:1</v>
      </c>
      <c r="G47" s="1" t="str">
        <f t="shared" si="7"/>
        <v xml:space="preserve"> 34:2</v>
      </c>
      <c r="H47" s="1" t="str">
        <f t="shared" si="7"/>
        <v xml:space="preserve"> 34:1</v>
      </c>
      <c r="I47" s="1" t="str">
        <f t="shared" si="7"/>
        <v xml:space="preserve"> 34:0</v>
      </c>
      <c r="J47" s="1" t="str">
        <f t="shared" si="7"/>
        <v xml:space="preserve"> O-36:2</v>
      </c>
      <c r="K47" s="1" t="str">
        <f t="shared" si="7"/>
        <v xml:space="preserve"> O-36:1</v>
      </c>
      <c r="L47" s="1" t="str">
        <f t="shared" si="7"/>
        <v xml:space="preserve"> 36:4</v>
      </c>
      <c r="M47" s="1" t="str">
        <f t="shared" si="7"/>
        <v xml:space="preserve"> 36:3</v>
      </c>
      <c r="N47" s="1" t="str">
        <f t="shared" si="7"/>
        <v xml:space="preserve"> 36:2</v>
      </c>
      <c r="O47" s="1" t="str">
        <f t="shared" si="7"/>
        <v xml:space="preserve"> 36:1</v>
      </c>
      <c r="P47" s="1" t="str">
        <f t="shared" si="7"/>
        <v xml:space="preserve"> 36:0</v>
      </c>
      <c r="Q47" s="1" t="str">
        <f t="shared" si="7"/>
        <v xml:space="preserve"> O-38:3</v>
      </c>
      <c r="R47" s="1" t="str">
        <f t="shared" si="7"/>
        <v xml:space="preserve"> O-38:2</v>
      </c>
      <c r="S47" s="1" t="str">
        <f t="shared" si="7"/>
        <v xml:space="preserve"> O-38:1</v>
      </c>
      <c r="T47" s="1" t="str">
        <f t="shared" si="7"/>
        <v xml:space="preserve"> 38:7</v>
      </c>
      <c r="U47" s="1" t="str">
        <f t="shared" si="7"/>
        <v xml:space="preserve"> 38:6</v>
      </c>
      <c r="V47" s="1" t="str">
        <f t="shared" si="7"/>
        <v xml:space="preserve"> 38:5</v>
      </c>
      <c r="W47" s="1" t="str">
        <f t="shared" si="7"/>
        <v xml:space="preserve"> 38:4</v>
      </c>
      <c r="X47" s="1" t="str">
        <f t="shared" si="7"/>
        <v xml:space="preserve"> 38:3</v>
      </c>
      <c r="Y47" s="1" t="str">
        <f t="shared" si="7"/>
        <v xml:space="preserve"> 38:2</v>
      </c>
      <c r="Z47" s="1" t="str">
        <f t="shared" si="7"/>
        <v xml:space="preserve"> 38:1</v>
      </c>
      <c r="AA47" s="1" t="str">
        <f t="shared" si="7"/>
        <v xml:space="preserve"> 38:0</v>
      </c>
      <c r="AB47" s="1" t="str">
        <f t="shared" si="7"/>
        <v xml:space="preserve"> O-40:2</v>
      </c>
      <c r="AC47" s="1" t="str">
        <f t="shared" si="7"/>
        <v xml:space="preserve"> O-40:1</v>
      </c>
      <c r="AD47" s="1" t="str">
        <f t="shared" si="7"/>
        <v xml:space="preserve"> O-40:0</v>
      </c>
      <c r="AE47" s="1" t="str">
        <f t="shared" si="7"/>
        <v xml:space="preserve"> 40:6</v>
      </c>
      <c r="AF47" s="1" t="str">
        <f t="shared" si="7"/>
        <v xml:space="preserve"> 40:5</v>
      </c>
      <c r="AG47" s="1" t="str">
        <f t="shared" si="7"/>
        <v xml:space="preserve"> 40:4</v>
      </c>
      <c r="AH47" s="1" t="str">
        <f t="shared" si="7"/>
        <v xml:space="preserve"> 40:3</v>
      </c>
      <c r="AI47" s="1" t="str">
        <f t="shared" si="7"/>
        <v xml:space="preserve"> 40:1</v>
      </c>
      <c r="AJ47" s="1" t="str">
        <f t="shared" si="7"/>
        <v xml:space="preserve"> O-42:3</v>
      </c>
      <c r="AK47" s="1" t="str">
        <f t="shared" si="7"/>
        <v xml:space="preserve"> O-42:2</v>
      </c>
      <c r="AL47" s="1" t="str">
        <f t="shared" si="7"/>
        <v xml:space="preserve"> O-42:1</v>
      </c>
      <c r="AM47" s="1" t="str">
        <f t="shared" si="7"/>
        <v xml:space="preserve"> O-42:0</v>
      </c>
      <c r="AN47" s="1" t="str">
        <f t="shared" si="7"/>
        <v xml:space="preserve"> 42:6</v>
      </c>
      <c r="AO47" s="1" t="str">
        <f t="shared" si="7"/>
        <v xml:space="preserve"> 42:5</v>
      </c>
      <c r="AP47" s="1" t="str">
        <f t="shared" si="7"/>
        <v xml:space="preserve"> 42:4</v>
      </c>
      <c r="AQ47" s="1" t="str">
        <f t="shared" si="7"/>
        <v xml:space="preserve"> 42:2</v>
      </c>
      <c r="AR47" s="1" t="str">
        <f t="shared" si="7"/>
        <v xml:space="preserve"> 42:1</v>
      </c>
    </row>
    <row r="48" spans="1:44" ht="15" customHeight="1" x14ac:dyDescent="0.15">
      <c r="A48" s="1" t="str">
        <f>A42</f>
        <v>WT liver</v>
      </c>
      <c r="B48" s="1">
        <f>STDEV(B22:B29)</f>
        <v>6.5747941962823228E-2</v>
      </c>
      <c r="C48" s="1">
        <f t="shared" ref="C48:AR48" si="8">STDEV(C22:C29)</f>
        <v>0.1293841596608542</v>
      </c>
      <c r="D48" s="1">
        <f t="shared" si="8"/>
        <v>0.10405085577549102</v>
      </c>
      <c r="E48" s="1">
        <f t="shared" si="8"/>
        <v>9.5547550589220945E-3</v>
      </c>
      <c r="F48" s="1">
        <f t="shared" si="8"/>
        <v>5.1699245887588667E-2</v>
      </c>
      <c r="G48" s="1">
        <f t="shared" si="8"/>
        <v>0.14332743195521197</v>
      </c>
      <c r="H48" s="1">
        <f t="shared" si="8"/>
        <v>0.11639609957607808</v>
      </c>
      <c r="I48" s="1">
        <f t="shared" si="8"/>
        <v>8.0504689774521854E-2</v>
      </c>
      <c r="J48" s="1">
        <f t="shared" si="8"/>
        <v>5.5466209087845712E-2</v>
      </c>
      <c r="K48" s="1">
        <f t="shared" si="8"/>
        <v>6.0341956303846291E-2</v>
      </c>
      <c r="L48" s="1">
        <f t="shared" si="8"/>
        <v>0.67252500898030798</v>
      </c>
      <c r="M48" s="1">
        <f t="shared" si="8"/>
        <v>0.19675271734366664</v>
      </c>
      <c r="N48" s="1">
        <f t="shared" si="8"/>
        <v>1.0763008865056338</v>
      </c>
      <c r="O48" s="1">
        <f t="shared" si="8"/>
        <v>0.3681252396818821</v>
      </c>
      <c r="P48" s="1">
        <f t="shared" si="8"/>
        <v>4.2985846455143778E-2</v>
      </c>
      <c r="Q48" s="1">
        <f t="shared" si="8"/>
        <v>4.5768111379045275E-2</v>
      </c>
      <c r="R48" s="1">
        <f t="shared" si="8"/>
        <v>5.7441490948638811E-2</v>
      </c>
      <c r="S48" s="1">
        <f t="shared" si="8"/>
        <v>1.6151961053637757E-2</v>
      </c>
      <c r="T48" s="1">
        <f t="shared" si="8"/>
        <v>0.12445823641554714</v>
      </c>
      <c r="U48" s="1">
        <f t="shared" si="8"/>
        <v>0.68238055659463459</v>
      </c>
      <c r="V48" s="1">
        <f t="shared" si="8"/>
        <v>0.60419627780543583</v>
      </c>
      <c r="W48" s="1">
        <f t="shared" si="8"/>
        <v>4.1607036323614706</v>
      </c>
      <c r="X48" s="1">
        <f t="shared" si="8"/>
        <v>0.69772180552405771</v>
      </c>
      <c r="Y48" s="1">
        <f t="shared" si="8"/>
        <v>9.2230054720298146E-2</v>
      </c>
      <c r="Z48" s="1">
        <f t="shared" si="8"/>
        <v>4.9998896121585569E-2</v>
      </c>
      <c r="AA48" s="1">
        <f t="shared" si="8"/>
        <v>7.1810451678946383E-2</v>
      </c>
      <c r="AB48" s="1">
        <f t="shared" si="8"/>
        <v>3.9161808297466232E-2</v>
      </c>
      <c r="AC48" s="1">
        <f t="shared" si="8"/>
        <v>0.12586519141166624</v>
      </c>
      <c r="AD48" s="1">
        <f t="shared" si="8"/>
        <v>0.32947397008243978</v>
      </c>
      <c r="AE48" s="1">
        <f t="shared" si="8"/>
        <v>0.96559003085584472</v>
      </c>
      <c r="AF48" s="1">
        <f t="shared" si="8"/>
        <v>0.57277295078777934</v>
      </c>
      <c r="AG48" s="1">
        <f t="shared" si="8"/>
        <v>0.27345068268104922</v>
      </c>
      <c r="AH48" s="1">
        <f t="shared" si="8"/>
        <v>6.368068048293167E-2</v>
      </c>
      <c r="AI48" s="1">
        <f t="shared" si="8"/>
        <v>0.14969093419361532</v>
      </c>
      <c r="AJ48" s="1">
        <f t="shared" si="8"/>
        <v>7.8988373833467324E-2</v>
      </c>
      <c r="AK48" s="1">
        <f t="shared" si="8"/>
        <v>6.6084078835060775E-2</v>
      </c>
      <c r="AL48" s="1">
        <f t="shared" si="8"/>
        <v>3.4611398614680121E-2</v>
      </c>
      <c r="AM48" s="1">
        <f t="shared" si="8"/>
        <v>6.4498598934384629E-2</v>
      </c>
      <c r="AN48" s="1">
        <f t="shared" si="8"/>
        <v>5.2162557849987738E-2</v>
      </c>
      <c r="AO48" s="1">
        <f t="shared" si="8"/>
        <v>6.7054637137527684E-2</v>
      </c>
      <c r="AP48" s="1">
        <f t="shared" si="8"/>
        <v>8.4630606162031538E-2</v>
      </c>
      <c r="AQ48" s="1">
        <f t="shared" si="8"/>
        <v>0.10387184868032498</v>
      </c>
      <c r="AR48" s="1">
        <f t="shared" si="8"/>
        <v>0.14999974109942271</v>
      </c>
    </row>
    <row r="49" spans="1:44" ht="15" customHeight="1" x14ac:dyDescent="0.15">
      <c r="A49" s="1" t="str">
        <f>A43</f>
        <v>COX14 liver</v>
      </c>
      <c r="B49" s="1">
        <f>STDEV(B30:B37)</f>
        <v>3.2408362324524112E-2</v>
      </c>
      <c r="C49" s="1">
        <f t="shared" ref="C49:AR49" si="9">STDEV(C30:C37)</f>
        <v>6.1559886713695562E-2</v>
      </c>
      <c r="D49" s="1">
        <f t="shared" si="9"/>
        <v>7.3622753631783083E-2</v>
      </c>
      <c r="E49" s="1">
        <f t="shared" si="9"/>
        <v>2.1772197801614174E-2</v>
      </c>
      <c r="F49" s="1">
        <f t="shared" si="9"/>
        <v>5.2607060757268266E-2</v>
      </c>
      <c r="G49" s="1">
        <f t="shared" si="9"/>
        <v>4.5497222412364244E-2</v>
      </c>
      <c r="H49" s="1">
        <f t="shared" si="9"/>
        <v>8.4340412811927334E-2</v>
      </c>
      <c r="I49" s="1">
        <f t="shared" si="9"/>
        <v>6.5899904165714202E-2</v>
      </c>
      <c r="J49" s="1">
        <f t="shared" si="9"/>
        <v>6.2393226541375878E-2</v>
      </c>
      <c r="K49" s="1">
        <f t="shared" si="9"/>
        <v>6.4829969556696052E-2</v>
      </c>
      <c r="L49" s="1">
        <f t="shared" si="9"/>
        <v>0.76644031014187286</v>
      </c>
      <c r="M49" s="1">
        <f t="shared" si="9"/>
        <v>0.18799425201779366</v>
      </c>
      <c r="N49" s="1">
        <f t="shared" si="9"/>
        <v>0.53325493557383863</v>
      </c>
      <c r="O49" s="1">
        <f t="shared" si="9"/>
        <v>0.34308026191365215</v>
      </c>
      <c r="P49" s="1">
        <f t="shared" si="9"/>
        <v>3.4051919551198066E-2</v>
      </c>
      <c r="Q49" s="1">
        <f t="shared" si="9"/>
        <v>3.2578131800325733E-2</v>
      </c>
      <c r="R49" s="1">
        <f t="shared" si="9"/>
        <v>5.4209873581524244E-2</v>
      </c>
      <c r="S49" s="1">
        <f t="shared" si="9"/>
        <v>3.4553434737351264E-2</v>
      </c>
      <c r="T49" s="1">
        <f t="shared" si="9"/>
        <v>0.10127959080644318</v>
      </c>
      <c r="U49" s="1">
        <f t="shared" si="9"/>
        <v>0.89418303403283084</v>
      </c>
      <c r="V49" s="1">
        <f t="shared" si="9"/>
        <v>0.39074281508673114</v>
      </c>
      <c r="W49" s="1">
        <f t="shared" si="9"/>
        <v>3.2419592887445283</v>
      </c>
      <c r="X49" s="1">
        <f t="shared" si="9"/>
        <v>0.59327246385006105</v>
      </c>
      <c r="Y49" s="1">
        <f t="shared" si="9"/>
        <v>8.9907704056525678E-2</v>
      </c>
      <c r="Z49" s="1">
        <f t="shared" si="9"/>
        <v>0.10484144194992476</v>
      </c>
      <c r="AA49" s="1">
        <f t="shared" si="9"/>
        <v>6.5788419071384233E-2</v>
      </c>
      <c r="AB49" s="1">
        <f t="shared" si="9"/>
        <v>8.6580298671614583E-2</v>
      </c>
      <c r="AC49" s="1">
        <f t="shared" si="9"/>
        <v>0.14616979056099585</v>
      </c>
      <c r="AD49" s="1">
        <f t="shared" si="9"/>
        <v>0.21715428554093802</v>
      </c>
      <c r="AE49" s="1">
        <f t="shared" si="9"/>
        <v>1.4059271786517868</v>
      </c>
      <c r="AF49" s="1">
        <f t="shared" si="9"/>
        <v>0.61695957532355616</v>
      </c>
      <c r="AG49" s="1">
        <f t="shared" si="9"/>
        <v>0.19943063766753272</v>
      </c>
      <c r="AH49" s="1">
        <f t="shared" si="9"/>
        <v>5.1565735888659044E-2</v>
      </c>
      <c r="AI49" s="1">
        <f t="shared" si="9"/>
        <v>0.10937277579659603</v>
      </c>
      <c r="AJ49" s="1">
        <f t="shared" si="9"/>
        <v>9.9111863785355331E-2</v>
      </c>
      <c r="AK49" s="1">
        <f t="shared" si="9"/>
        <v>0.10865946632059863</v>
      </c>
      <c r="AL49" s="1">
        <f t="shared" si="9"/>
        <v>8.5866167269504995E-2</v>
      </c>
      <c r="AM49" s="1">
        <f t="shared" si="9"/>
        <v>7.2456468059326123E-2</v>
      </c>
      <c r="AN49" s="1">
        <f t="shared" si="9"/>
        <v>8.319501151716395E-2</v>
      </c>
      <c r="AO49" s="1">
        <f t="shared" si="9"/>
        <v>6.0023434412837695E-2</v>
      </c>
      <c r="AP49" s="1">
        <f t="shared" si="9"/>
        <v>5.3250826398026425E-2</v>
      </c>
      <c r="AQ49" s="1">
        <f t="shared" si="9"/>
        <v>9.2515574494061045E-2</v>
      </c>
      <c r="AR49" s="1">
        <f t="shared" si="9"/>
        <v>0.11821330172122467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Z49"/>
  <sheetViews>
    <sheetView topLeftCell="A25" workbookViewId="0">
      <selection activeCell="A3" sqref="A3:C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10" ht="15" customHeight="1" x14ac:dyDescent="0.15">
      <c r="A1" s="8" t="s">
        <v>464</v>
      </c>
    </row>
    <row r="2" spans="1:10" s="2" customFormat="1" ht="50.25" customHeight="1" x14ac:dyDescent="0.15">
      <c r="B2" s="2" t="s">
        <v>280</v>
      </c>
      <c r="C2" s="2" t="s">
        <v>25</v>
      </c>
      <c r="D2" s="2" t="s">
        <v>190</v>
      </c>
      <c r="E2" s="2" t="s">
        <v>191</v>
      </c>
      <c r="F2" s="2" t="s">
        <v>192</v>
      </c>
      <c r="G2" s="2" t="s">
        <v>193</v>
      </c>
      <c r="H2" s="2" t="s">
        <v>128</v>
      </c>
      <c r="I2" s="2" t="s">
        <v>194</v>
      </c>
      <c r="J2" s="2" t="s">
        <v>195</v>
      </c>
    </row>
    <row r="3" spans="1:10" ht="15" customHeight="1" x14ac:dyDescent="0.2">
      <c r="A3" s="24" t="s">
        <v>456</v>
      </c>
      <c r="B3" s="1" t="s">
        <v>302</v>
      </c>
      <c r="C3" s="1">
        <v>14</v>
      </c>
      <c r="D3" s="1">
        <v>28</v>
      </c>
      <c r="E3" s="1">
        <v>244.4758922437172</v>
      </c>
      <c r="F3" s="1">
        <v>230.07837763632767</v>
      </c>
      <c r="G3" s="1">
        <v>16.434169831166262</v>
      </c>
      <c r="I3" s="1">
        <f>SUM(B22:F22,J22:M22,P22:S22,V22:Z22)/100*G3</f>
        <v>16.252555907846499</v>
      </c>
      <c r="J3" s="1">
        <f>SUM(G22:I22,N22:O22,T22:U22)/100*G3</f>
        <v>0.18161392331976017</v>
      </c>
    </row>
    <row r="4" spans="1:10" ht="15" customHeight="1" x14ac:dyDescent="0.2">
      <c r="A4" s="24" t="s">
        <v>456</v>
      </c>
      <c r="B4" s="1" t="s">
        <v>303</v>
      </c>
      <c r="C4" s="1">
        <v>13</v>
      </c>
      <c r="D4" s="1">
        <v>28</v>
      </c>
      <c r="E4" s="1">
        <v>245.41845183335519</v>
      </c>
      <c r="F4" s="1">
        <v>230.98323484238006</v>
      </c>
      <c r="G4" s="1">
        <v>17.76794114172155</v>
      </c>
      <c r="I4" s="1">
        <f t="shared" ref="I4:I18" si="0">SUM(B23:F23,J23:M23,P23:S23,V23:Z23)/100*G4</f>
        <v>17.602711077188204</v>
      </c>
      <c r="J4" s="1">
        <f t="shared" ref="J4:J18" si="1">SUM(G23:I23,N23:O23,T23:U23)/100*G4</f>
        <v>0.16523006453335035</v>
      </c>
    </row>
    <row r="5" spans="1:10" ht="15" customHeight="1" x14ac:dyDescent="0.2">
      <c r="A5" s="24" t="s">
        <v>456</v>
      </c>
      <c r="B5" s="1" t="s">
        <v>442</v>
      </c>
      <c r="C5" s="1">
        <v>13</v>
      </c>
      <c r="D5" s="1">
        <v>28</v>
      </c>
      <c r="E5" s="1">
        <v>219.62284245059678</v>
      </c>
      <c r="F5" s="1">
        <v>206.21944983493199</v>
      </c>
      <c r="G5" s="1">
        <v>15.863034602687081</v>
      </c>
      <c r="I5" s="1">
        <f t="shared" si="0"/>
        <v>15.684023587190286</v>
      </c>
      <c r="J5" s="1">
        <f t="shared" si="1"/>
        <v>0.17901101549679643</v>
      </c>
    </row>
    <row r="6" spans="1:10" ht="15" customHeight="1" x14ac:dyDescent="0.2">
      <c r="A6" s="24" t="s">
        <v>456</v>
      </c>
      <c r="B6" s="1" t="s">
        <v>443</v>
      </c>
      <c r="C6" s="1">
        <v>13</v>
      </c>
      <c r="D6" s="1">
        <v>28</v>
      </c>
      <c r="E6" s="1">
        <v>169.13286799678795</v>
      </c>
      <c r="F6" s="1">
        <v>157.7490743592756</v>
      </c>
      <c r="G6" s="1">
        <v>12.134544181482733</v>
      </c>
      <c r="I6" s="1">
        <f t="shared" si="0"/>
        <v>11.937118375484292</v>
      </c>
      <c r="J6" s="1">
        <f t="shared" si="1"/>
        <v>0.19742580599844431</v>
      </c>
    </row>
    <row r="7" spans="1:10" ht="15" customHeight="1" x14ac:dyDescent="0.2">
      <c r="A7" s="24" t="s">
        <v>456</v>
      </c>
      <c r="B7" s="1" t="s">
        <v>444</v>
      </c>
      <c r="C7" s="1">
        <v>26</v>
      </c>
      <c r="D7" s="1">
        <v>28</v>
      </c>
      <c r="E7" s="1">
        <v>214.48573438599234</v>
      </c>
      <c r="F7" s="1">
        <v>201.28782609291176</v>
      </c>
      <c r="G7" s="1">
        <v>7.7418394651119922</v>
      </c>
      <c r="I7" s="1">
        <f t="shared" si="0"/>
        <v>7.6636597055940561</v>
      </c>
      <c r="J7" s="1">
        <f t="shared" si="1"/>
        <v>7.8179759517933517E-2</v>
      </c>
    </row>
    <row r="8" spans="1:10" ht="15" customHeight="1" x14ac:dyDescent="0.2">
      <c r="A8" s="24" t="s">
        <v>456</v>
      </c>
      <c r="B8" s="1" t="s">
        <v>445</v>
      </c>
      <c r="C8" s="1">
        <v>16</v>
      </c>
      <c r="D8" s="1">
        <v>28</v>
      </c>
      <c r="E8" s="1">
        <v>222.86628505907751</v>
      </c>
      <c r="F8" s="1">
        <v>209.33315473907351</v>
      </c>
      <c r="G8" s="1">
        <v>13.083322171192094</v>
      </c>
      <c r="I8" s="1">
        <f t="shared" si="0"/>
        <v>12.93105022934258</v>
      </c>
      <c r="J8" s="1">
        <f t="shared" si="1"/>
        <v>0.15227194184951637</v>
      </c>
    </row>
    <row r="9" spans="1:10" ht="15" customHeight="1" x14ac:dyDescent="0.2">
      <c r="A9" s="24" t="s">
        <v>456</v>
      </c>
      <c r="B9" s="1" t="s">
        <v>446</v>
      </c>
      <c r="C9" s="1">
        <v>18</v>
      </c>
      <c r="D9" s="1">
        <v>28</v>
      </c>
      <c r="E9" s="1">
        <v>204.46346000531489</v>
      </c>
      <c r="F9" s="1">
        <v>191.66644268746148</v>
      </c>
      <c r="G9" s="1">
        <v>10.648135704858968</v>
      </c>
      <c r="I9" s="1">
        <f t="shared" si="0"/>
        <v>10.549350548145128</v>
      </c>
      <c r="J9" s="1">
        <f t="shared" si="1"/>
        <v>9.8785156713841388E-2</v>
      </c>
    </row>
    <row r="10" spans="1:10" ht="15" customHeight="1" x14ac:dyDescent="0.2">
      <c r="A10" s="24" t="s">
        <v>456</v>
      </c>
      <c r="B10" s="1" t="s">
        <v>447</v>
      </c>
      <c r="C10" s="1">
        <v>15</v>
      </c>
      <c r="D10" s="1">
        <v>28</v>
      </c>
      <c r="E10" s="1">
        <v>183.36233341714856</v>
      </c>
      <c r="F10" s="1">
        <v>171.40936116282182</v>
      </c>
      <c r="G10" s="1">
        <v>11.42729074418812</v>
      </c>
      <c r="I10" s="1">
        <f t="shared" si="0"/>
        <v>11.310875929092647</v>
      </c>
      <c r="J10" s="1">
        <f t="shared" si="1"/>
        <v>0.11641481509547319</v>
      </c>
    </row>
    <row r="11" spans="1:10" ht="15" customHeight="1" x14ac:dyDescent="0.2">
      <c r="A11" s="24" t="s">
        <v>457</v>
      </c>
      <c r="B11" s="1" t="s">
        <v>448</v>
      </c>
      <c r="C11" s="1">
        <v>13</v>
      </c>
      <c r="D11" s="1">
        <v>28</v>
      </c>
      <c r="E11" s="1">
        <v>190.77251268735984</v>
      </c>
      <c r="F11" s="1">
        <v>178.52313326222455</v>
      </c>
      <c r="G11" s="1">
        <v>13.732548712478811</v>
      </c>
      <c r="I11" s="1">
        <f t="shared" si="0"/>
        <v>13.579700780048793</v>
      </c>
      <c r="J11" s="1">
        <f t="shared" si="1"/>
        <v>0.15284793243001937</v>
      </c>
    </row>
    <row r="12" spans="1:10" ht="15" customHeight="1" x14ac:dyDescent="0.2">
      <c r="A12" s="24" t="s">
        <v>457</v>
      </c>
      <c r="B12" s="1" t="s">
        <v>449</v>
      </c>
      <c r="C12" s="1">
        <v>17</v>
      </c>
      <c r="D12" s="1">
        <v>28</v>
      </c>
      <c r="E12" s="1">
        <v>204.33619499500139</v>
      </c>
      <c r="F12" s="1">
        <v>191.54426827756043</v>
      </c>
      <c r="G12" s="1">
        <v>11.267309898680026</v>
      </c>
      <c r="I12" s="1">
        <f t="shared" si="0"/>
        <v>11.119839352928642</v>
      </c>
      <c r="J12" s="1">
        <f t="shared" si="1"/>
        <v>0.14747054575138518</v>
      </c>
    </row>
    <row r="13" spans="1:10" ht="15" customHeight="1" x14ac:dyDescent="0.2">
      <c r="A13" s="24" t="s">
        <v>457</v>
      </c>
      <c r="B13" s="1" t="s">
        <v>450</v>
      </c>
      <c r="C13" s="1">
        <v>11</v>
      </c>
      <c r="D13" s="1">
        <v>28</v>
      </c>
      <c r="E13" s="1">
        <v>181.39633579317734</v>
      </c>
      <c r="F13" s="1">
        <v>169.52200344380935</v>
      </c>
      <c r="G13" s="1">
        <v>15.411091222164488</v>
      </c>
      <c r="I13" s="1">
        <f t="shared" si="0"/>
        <v>15.241863924322777</v>
      </c>
      <c r="J13" s="1">
        <f t="shared" si="1"/>
        <v>0.16922729784171175</v>
      </c>
    </row>
    <row r="14" spans="1:10" ht="15" customHeight="1" x14ac:dyDescent="0.2">
      <c r="A14" s="24" t="s">
        <v>457</v>
      </c>
      <c r="B14" s="1" t="s">
        <v>451</v>
      </c>
      <c r="C14" s="1">
        <v>12</v>
      </c>
      <c r="D14" s="1">
        <v>28</v>
      </c>
      <c r="E14" s="1">
        <v>186.40526854968533</v>
      </c>
      <c r="F14" s="1">
        <v>174.33057889005701</v>
      </c>
      <c r="G14" s="1">
        <v>14.527548240838087</v>
      </c>
      <c r="I14" s="1">
        <f t="shared" si="0"/>
        <v>14.426419561123742</v>
      </c>
      <c r="J14" s="1">
        <f t="shared" si="1"/>
        <v>0.101128679714344</v>
      </c>
    </row>
    <row r="15" spans="1:10" ht="15" customHeight="1" x14ac:dyDescent="0.2">
      <c r="A15" s="24" t="s">
        <v>457</v>
      </c>
      <c r="B15" s="1" t="s">
        <v>452</v>
      </c>
      <c r="C15" s="1">
        <v>22</v>
      </c>
      <c r="D15" s="1">
        <v>28</v>
      </c>
      <c r="E15" s="1">
        <v>169.72595570349509</v>
      </c>
      <c r="F15" s="1">
        <v>158.31843855771439</v>
      </c>
      <c r="G15" s="1">
        <v>7.1962926617142884</v>
      </c>
      <c r="I15" s="1">
        <f t="shared" si="0"/>
        <v>7.0895717362452446</v>
      </c>
      <c r="J15" s="1">
        <f t="shared" si="1"/>
        <v>0.1067209254690448</v>
      </c>
    </row>
    <row r="16" spans="1:10" ht="15" customHeight="1" x14ac:dyDescent="0.2">
      <c r="A16" s="24" t="s">
        <v>457</v>
      </c>
      <c r="B16" s="1" t="s">
        <v>453</v>
      </c>
      <c r="C16" s="1">
        <v>15</v>
      </c>
      <c r="D16" s="1">
        <v>28</v>
      </c>
      <c r="E16" s="1">
        <v>168.59644231987667</v>
      </c>
      <c r="F16" s="1">
        <v>157.23410570944071</v>
      </c>
      <c r="G16" s="1">
        <v>10.482273713962714</v>
      </c>
      <c r="I16" s="1">
        <f t="shared" si="0"/>
        <v>10.368553254683121</v>
      </c>
      <c r="J16" s="1">
        <f t="shared" si="1"/>
        <v>0.11372045927959296</v>
      </c>
    </row>
    <row r="17" spans="1:26" ht="15" customHeight="1" x14ac:dyDescent="0.2">
      <c r="A17" s="24" t="s">
        <v>457</v>
      </c>
      <c r="B17" s="1" t="s">
        <v>454</v>
      </c>
      <c r="C17" s="1">
        <v>16</v>
      </c>
      <c r="D17" s="1">
        <v>28</v>
      </c>
      <c r="E17" s="1">
        <v>224.36657065524184</v>
      </c>
      <c r="F17" s="1">
        <v>210.82500384899799</v>
      </c>
      <c r="G17" s="1">
        <v>13.176562740562375</v>
      </c>
      <c r="I17" s="1">
        <f t="shared" si="0"/>
        <v>13.063841420926376</v>
      </c>
      <c r="J17" s="1">
        <f t="shared" si="1"/>
        <v>0.11272131963599909</v>
      </c>
    </row>
    <row r="18" spans="1:26" ht="15" customHeight="1" x14ac:dyDescent="0.2">
      <c r="A18" s="24" t="s">
        <v>457</v>
      </c>
      <c r="B18" s="1" t="s">
        <v>455</v>
      </c>
      <c r="C18" s="1">
        <v>13</v>
      </c>
      <c r="D18" s="1">
        <v>28</v>
      </c>
      <c r="E18" s="1">
        <v>214.95652394319782</v>
      </c>
      <c r="F18" s="1">
        <v>201.73978406782905</v>
      </c>
      <c r="G18" s="1">
        <v>15.518444928294544</v>
      </c>
      <c r="I18" s="1">
        <f t="shared" si="0"/>
        <v>15.330659738185872</v>
      </c>
      <c r="J18" s="1">
        <f t="shared" si="1"/>
        <v>0.18778519010867192</v>
      </c>
    </row>
    <row r="20" spans="1:26" ht="15" customHeight="1" x14ac:dyDescent="0.15">
      <c r="A20" s="1" t="s">
        <v>196</v>
      </c>
    </row>
    <row r="21" spans="1:26" ht="15" customHeight="1" x14ac:dyDescent="0.15">
      <c r="A21" s="1" t="s">
        <v>24</v>
      </c>
      <c r="B21" s="1" t="s">
        <v>71</v>
      </c>
      <c r="C21" s="1" t="s">
        <v>72</v>
      </c>
      <c r="D21" s="1" t="s">
        <v>73</v>
      </c>
      <c r="E21" s="1" t="s">
        <v>74</v>
      </c>
      <c r="F21" s="1" t="s">
        <v>75</v>
      </c>
      <c r="G21" s="1" t="s">
        <v>157</v>
      </c>
      <c r="H21" s="1" t="s">
        <v>135</v>
      </c>
      <c r="I21" s="1" t="s">
        <v>136</v>
      </c>
      <c r="J21" s="1" t="s">
        <v>77</v>
      </c>
      <c r="K21" s="1" t="s">
        <v>78</v>
      </c>
      <c r="L21" s="1" t="s">
        <v>79</v>
      </c>
      <c r="M21" s="1" t="s">
        <v>80</v>
      </c>
      <c r="N21" s="1" t="s">
        <v>163</v>
      </c>
      <c r="O21" s="1" t="s">
        <v>164</v>
      </c>
      <c r="P21" s="1" t="s">
        <v>83</v>
      </c>
      <c r="Q21" s="1" t="s">
        <v>84</v>
      </c>
      <c r="R21" s="1" t="s">
        <v>85</v>
      </c>
      <c r="S21" s="1" t="s">
        <v>86</v>
      </c>
      <c r="T21" s="1" t="s">
        <v>180</v>
      </c>
      <c r="U21" s="1" t="s">
        <v>181</v>
      </c>
      <c r="V21" s="1" t="s">
        <v>88</v>
      </c>
      <c r="W21" s="1" t="s">
        <v>89</v>
      </c>
      <c r="X21" s="1" t="s">
        <v>90</v>
      </c>
      <c r="Y21" s="1" t="s">
        <v>91</v>
      </c>
      <c r="Z21" s="1" t="s">
        <v>92</v>
      </c>
    </row>
    <row r="22" spans="1:26" ht="15" customHeight="1" x14ac:dyDescent="0.15">
      <c r="A22" t="str">
        <f>A3</f>
        <v>WT liver</v>
      </c>
      <c r="B22" s="1">
        <v>0.42589887315996389</v>
      </c>
      <c r="C22" s="1">
        <v>0.19923693650189947</v>
      </c>
      <c r="D22" s="1">
        <v>1.7314837387215434</v>
      </c>
      <c r="E22" s="1">
        <v>1.1097587753394031</v>
      </c>
      <c r="F22" s="1">
        <v>0.19929900933298553</v>
      </c>
      <c r="G22" s="1">
        <v>9.5221212427824817E-2</v>
      </c>
      <c r="H22" s="1">
        <v>0.13110347737232383</v>
      </c>
      <c r="I22" s="1">
        <v>0.12318769096696414</v>
      </c>
      <c r="J22" s="1">
        <v>5.4808151404556353</v>
      </c>
      <c r="K22" s="1">
        <v>2.6502214251912282</v>
      </c>
      <c r="L22" s="1">
        <v>2.9390317893635203</v>
      </c>
      <c r="M22" s="1">
        <v>0.43549682654954047</v>
      </c>
      <c r="N22" s="1">
        <v>0.14381682792464917</v>
      </c>
      <c r="O22" s="1">
        <v>0.12993319393713951</v>
      </c>
      <c r="P22" s="1">
        <v>3.4005805817325929</v>
      </c>
      <c r="Q22" s="1">
        <v>65.063952270733708</v>
      </c>
      <c r="R22" s="1">
        <v>11.407652215821042</v>
      </c>
      <c r="S22" s="1">
        <v>0.73392770424910225</v>
      </c>
      <c r="T22" s="1">
        <v>0.30853402993272572</v>
      </c>
      <c r="U22" s="1">
        <v>0.17330303510568382</v>
      </c>
      <c r="V22" s="1">
        <v>1.3156245117057332</v>
      </c>
      <c r="W22" s="1">
        <v>0.88693378647751009</v>
      </c>
      <c r="X22" s="1">
        <v>0.59028666743031122</v>
      </c>
      <c r="Y22" s="1">
        <v>0.16675881470067899</v>
      </c>
      <c r="Z22" s="1">
        <v>0.15794146486628474</v>
      </c>
    </row>
    <row r="23" spans="1:26" ht="15" customHeight="1" x14ac:dyDescent="0.15">
      <c r="A23" t="str">
        <f t="shared" ref="A23:A37" si="2">A4</f>
        <v>WT liver</v>
      </c>
      <c r="B23" s="1">
        <v>0.20323414092268854</v>
      </c>
      <c r="C23" s="1">
        <v>0.11857460245117041</v>
      </c>
      <c r="D23" s="1">
        <v>1.0089556873390184</v>
      </c>
      <c r="E23" s="1">
        <v>0.60929085702752284</v>
      </c>
      <c r="F23" s="1">
        <v>0.1127254298308895</v>
      </c>
      <c r="G23" s="1">
        <v>7.5322973453505151E-2</v>
      </c>
      <c r="H23" s="1">
        <v>0.10231982920529019</v>
      </c>
      <c r="I23" s="1">
        <v>0.10629333309682455</v>
      </c>
      <c r="J23" s="1">
        <v>4.6943061516537981</v>
      </c>
      <c r="K23" s="1">
        <v>2.2807894974488554</v>
      </c>
      <c r="L23" s="1">
        <v>2.3289654689543799</v>
      </c>
      <c r="M23" s="1">
        <v>0.29890083339714513</v>
      </c>
      <c r="N23" s="1">
        <v>0.14153799843200682</v>
      </c>
      <c r="O23" s="1">
        <v>9.5586550408632676E-2</v>
      </c>
      <c r="P23" s="1">
        <v>3.7700399394711361</v>
      </c>
      <c r="Q23" s="1">
        <v>67.687298116690101</v>
      </c>
      <c r="R23" s="1">
        <v>12.4752007664173</v>
      </c>
      <c r="S23" s="1">
        <v>0.85680445073575906</v>
      </c>
      <c r="T23" s="1">
        <v>0.2584293233357261</v>
      </c>
      <c r="U23" s="1">
        <v>0.15044364738257227</v>
      </c>
      <c r="V23" s="1">
        <v>0.99201993971332447</v>
      </c>
      <c r="W23" s="1">
        <v>0.82195637024287049</v>
      </c>
      <c r="X23" s="1">
        <v>0.61567476448807779</v>
      </c>
      <c r="Y23" s="1">
        <v>0.12575030562983064</v>
      </c>
      <c r="Z23" s="1">
        <v>6.9579022271571728E-2</v>
      </c>
    </row>
    <row r="24" spans="1:26" ht="15" customHeight="1" x14ac:dyDescent="0.15">
      <c r="A24" t="str">
        <f t="shared" si="2"/>
        <v>WT liver</v>
      </c>
      <c r="B24" s="1">
        <v>0.1856770656127763</v>
      </c>
      <c r="C24" s="1">
        <v>9.2905082146416962E-2</v>
      </c>
      <c r="D24" s="1">
        <v>1.3430983981464015</v>
      </c>
      <c r="E24" s="1">
        <v>0.6201960488685162</v>
      </c>
      <c r="F24" s="1">
        <v>0.10397110676095848</v>
      </c>
      <c r="G24" s="1">
        <v>8.0671685023380152E-2</v>
      </c>
      <c r="H24" s="1">
        <v>0.12338436157013617</v>
      </c>
      <c r="I24" s="1">
        <v>8.6074215575456692E-2</v>
      </c>
      <c r="J24" s="1">
        <v>6.2308419187630042</v>
      </c>
      <c r="K24" s="1">
        <v>2.9068382983890673</v>
      </c>
      <c r="L24" s="1">
        <v>2.6745605221862423</v>
      </c>
      <c r="M24" s="1">
        <v>0.34806814485410853</v>
      </c>
      <c r="N24" s="1">
        <v>0.20130801001427306</v>
      </c>
      <c r="O24" s="1">
        <v>9.1138104580759313E-2</v>
      </c>
      <c r="P24" s="1">
        <v>5.5001562683419269</v>
      </c>
      <c r="Q24" s="1">
        <v>62.233232891134136</v>
      </c>
      <c r="R24" s="1">
        <v>12.623941360383172</v>
      </c>
      <c r="S24" s="1">
        <v>0.85370775948471234</v>
      </c>
      <c r="T24" s="1">
        <v>0.37765813461624725</v>
      </c>
      <c r="U24" s="1">
        <v>0.16824449645393105</v>
      </c>
      <c r="V24" s="1">
        <v>1.2668331111399336</v>
      </c>
      <c r="W24" s="1">
        <v>0.99899471039068566</v>
      </c>
      <c r="X24" s="1">
        <v>0.68505081535377033</v>
      </c>
      <c r="Y24" s="1">
        <v>0.1229646612911996</v>
      </c>
      <c r="Z24" s="1">
        <v>8.0482828918774965E-2</v>
      </c>
    </row>
    <row r="25" spans="1:26" ht="15" customHeight="1" x14ac:dyDescent="0.15">
      <c r="A25" t="str">
        <f t="shared" si="2"/>
        <v>WT liver</v>
      </c>
      <c r="B25" s="1">
        <v>0.23581440276598387</v>
      </c>
      <c r="C25" s="1">
        <v>0.27234095338808345</v>
      </c>
      <c r="D25" s="1">
        <v>1.1826141562584922</v>
      </c>
      <c r="E25" s="1">
        <v>0.52883955051222287</v>
      </c>
      <c r="F25" s="1">
        <v>0.16840617231207053</v>
      </c>
      <c r="G25" s="1">
        <v>0.11722767153719062</v>
      </c>
      <c r="H25" s="1">
        <v>0.16834785755668402</v>
      </c>
      <c r="I25" s="1">
        <v>0.13183179223374297</v>
      </c>
      <c r="J25" s="1">
        <v>5.305048135283668</v>
      </c>
      <c r="K25" s="1">
        <v>2.4776311910518847</v>
      </c>
      <c r="L25" s="1">
        <v>2.5303952013910838</v>
      </c>
      <c r="M25" s="1">
        <v>0.38864856276117116</v>
      </c>
      <c r="N25" s="1">
        <v>0.29943258395251765</v>
      </c>
      <c r="O25" s="1">
        <v>0.13887791820607653</v>
      </c>
      <c r="P25" s="1">
        <v>4.9119490407563857</v>
      </c>
      <c r="Q25" s="1">
        <v>65.996418488988766</v>
      </c>
      <c r="R25" s="1">
        <v>11.406429845559474</v>
      </c>
      <c r="S25" s="1">
        <v>0.81984569675108487</v>
      </c>
      <c r="T25" s="1">
        <v>0.57570105092911394</v>
      </c>
      <c r="U25" s="1">
        <v>0.19555452520948513</v>
      </c>
      <c r="V25" s="1">
        <v>0.60616155848888476</v>
      </c>
      <c r="W25" s="1">
        <v>0.61992633925851104</v>
      </c>
      <c r="X25" s="1">
        <v>0.56909877381765561</v>
      </c>
      <c r="Y25" s="1">
        <v>0.19347222923200463</v>
      </c>
      <c r="Z25" s="1">
        <v>0.15998630179779399</v>
      </c>
    </row>
    <row r="26" spans="1:26" ht="15" customHeight="1" x14ac:dyDescent="0.15">
      <c r="A26" t="str">
        <f t="shared" si="2"/>
        <v>WT liver</v>
      </c>
      <c r="B26" s="1">
        <v>0.13866336318270267</v>
      </c>
      <c r="C26" s="1">
        <v>6.0478972844826208E-2</v>
      </c>
      <c r="D26" s="1">
        <v>0.55543839058522548</v>
      </c>
      <c r="E26" s="1">
        <v>0.33796519254941482</v>
      </c>
      <c r="F26" s="1">
        <v>7.2283627127230493E-2</v>
      </c>
      <c r="G26" s="1">
        <v>5.0929039796867109E-2</v>
      </c>
      <c r="H26" s="1">
        <v>0.10703580804305197</v>
      </c>
      <c r="I26" s="1">
        <v>7.9277890428132936E-2</v>
      </c>
      <c r="J26" s="1">
        <v>4.8844611875609605</v>
      </c>
      <c r="K26" s="1">
        <v>1.766405833917374</v>
      </c>
      <c r="L26" s="1">
        <v>1.2017198813601999</v>
      </c>
      <c r="M26" s="1">
        <v>0.24436925975853829</v>
      </c>
      <c r="N26" s="1">
        <v>0.15704446749103887</v>
      </c>
      <c r="O26" s="1">
        <v>7.1410072168492156E-2</v>
      </c>
      <c r="P26" s="1">
        <v>4.7007861389096526</v>
      </c>
      <c r="Q26" s="1">
        <v>70.377574271805855</v>
      </c>
      <c r="R26" s="1">
        <v>12.35094026915576</v>
      </c>
      <c r="S26" s="1">
        <v>0.82657324822175471</v>
      </c>
      <c r="T26" s="1">
        <v>0.396191238504643</v>
      </c>
      <c r="U26" s="1">
        <v>0.1479459017347306</v>
      </c>
      <c r="V26" s="1">
        <v>0.35315892584230157</v>
      </c>
      <c r="W26" s="1">
        <v>0.5010029639705883</v>
      </c>
      <c r="X26" s="1">
        <v>0.44549561089905104</v>
      </c>
      <c r="Y26" s="1">
        <v>0.11337478920898644</v>
      </c>
      <c r="Z26" s="1">
        <v>5.9473654932589069E-2</v>
      </c>
    </row>
    <row r="27" spans="1:26" ht="15" customHeight="1" x14ac:dyDescent="0.15">
      <c r="A27" t="str">
        <f t="shared" si="2"/>
        <v>WT liver</v>
      </c>
      <c r="B27" s="1">
        <v>0.17942114732217532</v>
      </c>
      <c r="C27" s="1">
        <v>7.082942284512439E-2</v>
      </c>
      <c r="D27" s="1">
        <v>1.0043928952483658</v>
      </c>
      <c r="E27" s="1">
        <v>0.38816762244722219</v>
      </c>
      <c r="F27" s="1">
        <v>6.8052948161570995E-2</v>
      </c>
      <c r="G27" s="1">
        <v>8.5982456142828886E-2</v>
      </c>
      <c r="H27" s="1">
        <v>0.12245226125563478</v>
      </c>
      <c r="I27" s="1">
        <v>8.3624408850617532E-2</v>
      </c>
      <c r="J27" s="1">
        <v>5.9993132224157684</v>
      </c>
      <c r="K27" s="1">
        <v>2.9662447706364148</v>
      </c>
      <c r="L27" s="1">
        <v>2.3669693063243367</v>
      </c>
      <c r="M27" s="1">
        <v>0.31688226080707349</v>
      </c>
      <c r="N27" s="1">
        <v>0.24430523203753962</v>
      </c>
      <c r="O27" s="1">
        <v>9.4783090929696112E-2</v>
      </c>
      <c r="P27" s="1">
        <v>4.8240065951421185</v>
      </c>
      <c r="Q27" s="1">
        <v>62.325623045875517</v>
      </c>
      <c r="R27" s="1">
        <v>14.054903837599149</v>
      </c>
      <c r="S27" s="1">
        <v>1.1242958080680168</v>
      </c>
      <c r="T27" s="1">
        <v>0.37499829594438894</v>
      </c>
      <c r="U27" s="1">
        <v>0.15771722371734342</v>
      </c>
      <c r="V27" s="1">
        <v>1.1748117452039839</v>
      </c>
      <c r="W27" s="1">
        <v>1.0089433857408001</v>
      </c>
      <c r="X27" s="1">
        <v>0.75770420756137136</v>
      </c>
      <c r="Y27" s="1">
        <v>0.15434381074604356</v>
      </c>
      <c r="Z27" s="1">
        <v>5.1230998976907506E-2</v>
      </c>
    </row>
    <row r="28" spans="1:26" ht="15" customHeight="1" x14ac:dyDescent="0.15">
      <c r="A28" t="str">
        <f t="shared" si="2"/>
        <v>WT liver</v>
      </c>
      <c r="B28" s="1">
        <v>0.10043559637524448</v>
      </c>
      <c r="C28" s="1">
        <v>0.10070916175676778</v>
      </c>
      <c r="D28" s="1">
        <v>1.1374583644878609</v>
      </c>
      <c r="E28" s="1">
        <v>0.36184507318996512</v>
      </c>
      <c r="F28" s="1">
        <v>5.9546826315230617E-2</v>
      </c>
      <c r="G28" s="1">
        <v>7.4973822933113179E-2</v>
      </c>
      <c r="H28" s="1">
        <v>0.12436576925059631</v>
      </c>
      <c r="I28" s="1">
        <v>8.4605708513287178E-2</v>
      </c>
      <c r="J28" s="1">
        <v>4.4136292145650362</v>
      </c>
      <c r="K28" s="1">
        <v>2.0106676334873566</v>
      </c>
      <c r="L28" s="1">
        <v>2.5963635464455574</v>
      </c>
      <c r="M28" s="1">
        <v>0.31665309178402762</v>
      </c>
      <c r="N28" s="1">
        <v>0.15382333212985386</v>
      </c>
      <c r="O28" s="1">
        <v>7.5257184789255346E-2</v>
      </c>
      <c r="P28" s="1">
        <v>3.2572445943686112</v>
      </c>
      <c r="Q28" s="1">
        <v>69.275016047355194</v>
      </c>
      <c r="R28" s="1">
        <v>11.798513784970302</v>
      </c>
      <c r="S28" s="1">
        <v>0.73251068486456605</v>
      </c>
      <c r="T28" s="1">
        <v>0.3066956019682282</v>
      </c>
      <c r="U28" s="1">
        <v>0.10800113628771084</v>
      </c>
      <c r="V28" s="1">
        <v>1.2963023378059091</v>
      </c>
      <c r="W28" s="1">
        <v>0.87316380245374914</v>
      </c>
      <c r="X28" s="1">
        <v>0.57786798456199984</v>
      </c>
      <c r="Y28" s="1">
        <v>0.12207092262038542</v>
      </c>
      <c r="Z28" s="1">
        <v>4.2278776720217327E-2</v>
      </c>
    </row>
    <row r="29" spans="1:26" ht="15" customHeight="1" x14ac:dyDescent="0.15">
      <c r="A29" t="str">
        <f t="shared" si="2"/>
        <v>WT liver</v>
      </c>
      <c r="B29" s="1">
        <v>0.17925395788648135</v>
      </c>
      <c r="C29" s="1">
        <v>0.10217753552258343</v>
      </c>
      <c r="D29" s="1">
        <v>1.3446627433102851</v>
      </c>
      <c r="E29" s="1">
        <v>0.59030840127660167</v>
      </c>
      <c r="F29" s="1">
        <v>9.5560173770641813E-2</v>
      </c>
      <c r="G29" s="1">
        <v>6.0599408842974892E-2</v>
      </c>
      <c r="H29" s="1">
        <v>0.14176901235622102</v>
      </c>
      <c r="I29" s="1">
        <v>0.11130644843418562</v>
      </c>
      <c r="J29" s="1">
        <v>4.0026013167998524</v>
      </c>
      <c r="K29" s="1">
        <v>2.3671614531131935</v>
      </c>
      <c r="L29" s="1">
        <v>3.1691570826970548</v>
      </c>
      <c r="M29" s="1">
        <v>0.40606058352178487</v>
      </c>
      <c r="N29" s="1">
        <v>0.13678521638507055</v>
      </c>
      <c r="O29" s="1">
        <v>0.13062671087107572</v>
      </c>
      <c r="P29" s="1">
        <v>3.0528640444414434</v>
      </c>
      <c r="Q29" s="1">
        <v>68.238039585955448</v>
      </c>
      <c r="R29" s="1">
        <v>12.041884982858919</v>
      </c>
      <c r="S29" s="1">
        <v>0.75607192939715884</v>
      </c>
      <c r="T29" s="1">
        <v>0.29596680062305669</v>
      </c>
      <c r="U29" s="1">
        <v>0.14169019488353848</v>
      </c>
      <c r="V29" s="1">
        <v>1.1652755203234375</v>
      </c>
      <c r="W29" s="1">
        <v>0.7891464583914426</v>
      </c>
      <c r="X29" s="1">
        <v>0.53171772210200763</v>
      </c>
      <c r="Y29" s="1">
        <v>9.6575080854358147E-2</v>
      </c>
      <c r="Z29" s="1">
        <v>5.2737635381176332E-2</v>
      </c>
    </row>
    <row r="30" spans="1:26" ht="15" customHeight="1" x14ac:dyDescent="0.15">
      <c r="A30" t="str">
        <f t="shared" si="2"/>
        <v>COX14 liver</v>
      </c>
      <c r="B30" s="1">
        <v>0.13125249497170038</v>
      </c>
      <c r="C30" s="1">
        <v>5.1577205815887761E-2</v>
      </c>
      <c r="D30" s="1">
        <v>1.7000074060344539</v>
      </c>
      <c r="E30" s="1">
        <v>0.50039042436370129</v>
      </c>
      <c r="F30" s="1">
        <v>4.2580716042685818E-2</v>
      </c>
      <c r="G30" s="1">
        <v>7.4265523839599362E-2</v>
      </c>
      <c r="H30" s="1">
        <v>0.14914061942457563</v>
      </c>
      <c r="I30" s="1">
        <v>8.4853729132782524E-2</v>
      </c>
      <c r="J30" s="1">
        <v>5.9435311458859355</v>
      </c>
      <c r="K30" s="1">
        <v>2.7039410338848442</v>
      </c>
      <c r="L30" s="1">
        <v>2.9656673892749459</v>
      </c>
      <c r="M30" s="1">
        <v>0.40403265745407624</v>
      </c>
      <c r="N30" s="1">
        <v>0.16966838648471888</v>
      </c>
      <c r="O30" s="1">
        <v>8.7351419226494392E-2</v>
      </c>
      <c r="P30" s="1">
        <v>4.4758551652942353</v>
      </c>
      <c r="Q30" s="1">
        <v>63.440951859530578</v>
      </c>
      <c r="R30" s="1">
        <v>12.116445064213861</v>
      </c>
      <c r="S30" s="1">
        <v>0.86786092476345289</v>
      </c>
      <c r="T30" s="1">
        <v>0.38323275511382643</v>
      </c>
      <c r="U30" s="1">
        <v>0.16452153905968098</v>
      </c>
      <c r="V30" s="1">
        <v>1.5548844816601839</v>
      </c>
      <c r="W30" s="1">
        <v>1.0964065529347358</v>
      </c>
      <c r="X30" s="1">
        <v>0.7019432666782397</v>
      </c>
      <c r="Y30" s="1">
        <v>0.1425947213052319</v>
      </c>
      <c r="Z30" s="1">
        <v>4.7043517609579241E-2</v>
      </c>
    </row>
    <row r="31" spans="1:26" ht="15" customHeight="1" x14ac:dyDescent="0.15">
      <c r="A31" t="str">
        <f t="shared" si="2"/>
        <v>COX14 liver</v>
      </c>
      <c r="B31" s="1">
        <v>0.17702669570879018</v>
      </c>
      <c r="C31" s="1">
        <v>7.3222502734441183E-2</v>
      </c>
      <c r="D31" s="1">
        <v>1.5601132293327176</v>
      </c>
      <c r="E31" s="1">
        <v>0.56892597997447947</v>
      </c>
      <c r="F31" s="1">
        <v>7.8720110830013762E-2</v>
      </c>
      <c r="G31" s="1">
        <v>0.11513117114963621</v>
      </c>
      <c r="H31" s="1">
        <v>0.15292453371976264</v>
      </c>
      <c r="I31" s="1">
        <v>0.10399662848526132</v>
      </c>
      <c r="J31" s="1">
        <v>6.103789817889262</v>
      </c>
      <c r="K31" s="1">
        <v>3.0262354038483164</v>
      </c>
      <c r="L31" s="1">
        <v>2.7879513215184875</v>
      </c>
      <c r="M31" s="1">
        <v>0.42132479492357006</v>
      </c>
      <c r="N31" s="1">
        <v>0.23742996673307062</v>
      </c>
      <c r="O31" s="1">
        <v>0.11708247149263309</v>
      </c>
      <c r="P31" s="1">
        <v>5.4528311499745268</v>
      </c>
      <c r="Q31" s="1">
        <v>61.529328954288829</v>
      </c>
      <c r="R31" s="1">
        <v>12.648136163708298</v>
      </c>
      <c r="S31" s="1">
        <v>1.0426826569409933</v>
      </c>
      <c r="T31" s="1">
        <v>0.38401647633690633</v>
      </c>
      <c r="U31" s="1">
        <v>0.1982541979655264</v>
      </c>
      <c r="V31" s="1">
        <v>1.2501114607541775</v>
      </c>
      <c r="W31" s="1">
        <v>0.99755685505379565</v>
      </c>
      <c r="X31" s="1">
        <v>0.74041209154588361</v>
      </c>
      <c r="Y31" s="1">
        <v>0.16625845726701471</v>
      </c>
      <c r="Z31" s="1">
        <v>6.6536907823609825E-2</v>
      </c>
    </row>
    <row r="32" spans="1:26" ht="15" customHeight="1" x14ac:dyDescent="0.15">
      <c r="A32" t="str">
        <f t="shared" si="2"/>
        <v>COX14 liver</v>
      </c>
      <c r="B32" s="1">
        <v>0.47637403358709535</v>
      </c>
      <c r="C32" s="1">
        <v>8.0732105143117502E-2</v>
      </c>
      <c r="D32" s="1">
        <v>1.6907237340258239</v>
      </c>
      <c r="E32" s="1">
        <v>0.4749303652020615</v>
      </c>
      <c r="F32" s="1">
        <v>7.4059100159501651E-2</v>
      </c>
      <c r="G32" s="1">
        <v>8.8212025464395327E-2</v>
      </c>
      <c r="H32" s="1">
        <v>0.15748283484886577</v>
      </c>
      <c r="I32" s="1">
        <v>9.8559477131773113E-2</v>
      </c>
      <c r="J32" s="1">
        <v>6.9923746319730746</v>
      </c>
      <c r="K32" s="1">
        <v>2.9322575176808314</v>
      </c>
      <c r="L32" s="1">
        <v>2.4703570428316954</v>
      </c>
      <c r="M32" s="1">
        <v>0.38663112091494517</v>
      </c>
      <c r="N32" s="1">
        <v>0.14486619424096867</v>
      </c>
      <c r="O32" s="1">
        <v>7.7477751240188797E-2</v>
      </c>
      <c r="P32" s="1">
        <v>4.8789876398224727</v>
      </c>
      <c r="Q32" s="1">
        <v>61.925415492425117</v>
      </c>
      <c r="R32" s="1">
        <v>12.23447318206655</v>
      </c>
      <c r="S32" s="1">
        <v>0.88501820597728986</v>
      </c>
      <c r="T32" s="1">
        <v>0.37166763657274604</v>
      </c>
      <c r="U32" s="1">
        <v>0.1598217850130324</v>
      </c>
      <c r="V32" s="1">
        <v>1.5194015583694498</v>
      </c>
      <c r="W32" s="1">
        <v>1.0239260902838725</v>
      </c>
      <c r="X32" s="1">
        <v>0.68674694722491736</v>
      </c>
      <c r="Y32" s="1">
        <v>0.11331960703173213</v>
      </c>
      <c r="Z32" s="1">
        <v>5.6183920768480923E-2</v>
      </c>
    </row>
    <row r="33" spans="1:26" ht="15" customHeight="1" x14ac:dyDescent="0.15">
      <c r="A33" t="str">
        <f t="shared" si="2"/>
        <v>COX14 liver</v>
      </c>
      <c r="B33" s="1">
        <v>9.1909001970700108E-2</v>
      </c>
      <c r="C33" s="1">
        <v>5.9303265482410057E-2</v>
      </c>
      <c r="D33" s="1">
        <v>1.111896316858596</v>
      </c>
      <c r="E33" s="1">
        <v>0.26909432786245407</v>
      </c>
      <c r="F33" s="1">
        <v>8.0248820989745728E-2</v>
      </c>
      <c r="G33" s="1">
        <v>6.5826682622455807E-2</v>
      </c>
      <c r="H33" s="1">
        <v>9.4781912962269899E-2</v>
      </c>
      <c r="I33" s="1">
        <v>8.5361927318444164E-2</v>
      </c>
      <c r="J33" s="1">
        <v>4.0381266460751748</v>
      </c>
      <c r="K33" s="1">
        <v>2.4194211181555487</v>
      </c>
      <c r="L33" s="1">
        <v>3.0581920053682223</v>
      </c>
      <c r="M33" s="1">
        <v>0.35420133140750137</v>
      </c>
      <c r="N33" s="1">
        <v>1.4472839841574488E-2</v>
      </c>
      <c r="O33" s="1">
        <v>5.1425377432197258E-2</v>
      </c>
      <c r="P33" s="1">
        <v>3.6193171082524533</v>
      </c>
      <c r="Q33" s="1">
        <v>68.732876377954781</v>
      </c>
      <c r="R33" s="1">
        <v>11.573992542856868</v>
      </c>
      <c r="S33" s="1">
        <v>0.70527278707618857</v>
      </c>
      <c r="T33" s="1">
        <v>0.26902014142717173</v>
      </c>
      <c r="U33" s="1">
        <v>0.11522775169030101</v>
      </c>
      <c r="V33" s="1">
        <v>1.5901660687236792</v>
      </c>
      <c r="W33" s="1">
        <v>0.93874752170051745</v>
      </c>
      <c r="X33" s="1">
        <v>0.56985310841310088</v>
      </c>
      <c r="Y33" s="1">
        <v>6.8671916611307879E-2</v>
      </c>
      <c r="Z33" s="1">
        <v>2.2593100946338325E-2</v>
      </c>
    </row>
    <row r="34" spans="1:26" ht="15" customHeight="1" x14ac:dyDescent="0.15">
      <c r="A34" t="str">
        <f t="shared" si="2"/>
        <v>COX14 liver</v>
      </c>
      <c r="B34" s="1">
        <v>0.15141844046497044</v>
      </c>
      <c r="C34" s="1">
        <v>0.14775155384344554</v>
      </c>
      <c r="D34" s="1">
        <v>0.63568868478670049</v>
      </c>
      <c r="E34" s="1">
        <v>0.32336358481069488</v>
      </c>
      <c r="F34" s="1">
        <v>9.8654787502157809E-2</v>
      </c>
      <c r="G34" s="1">
        <v>7.4599927917824757E-2</v>
      </c>
      <c r="H34" s="1">
        <v>9.6643770835316709E-2</v>
      </c>
      <c r="I34" s="1">
        <v>0.10224885225100457</v>
      </c>
      <c r="J34" s="1">
        <v>5.8438663937731876</v>
      </c>
      <c r="K34" s="1">
        <v>1.9073413068893099</v>
      </c>
      <c r="L34" s="1">
        <v>1.2113866149674744</v>
      </c>
      <c r="M34" s="1">
        <v>0.25509335072406097</v>
      </c>
      <c r="N34" s="1">
        <v>0.20833452643346648</v>
      </c>
      <c r="O34" s="1">
        <v>0.13724454727246962</v>
      </c>
      <c r="P34" s="1">
        <v>5.706671551516334</v>
      </c>
      <c r="Q34" s="1">
        <v>67.910772185540921</v>
      </c>
      <c r="R34" s="1">
        <v>11.40762183876109</v>
      </c>
      <c r="S34" s="1">
        <v>0.8335908840281252</v>
      </c>
      <c r="T34" s="1">
        <v>0.64966253630250026</v>
      </c>
      <c r="U34" s="1">
        <v>0.21426452297398482</v>
      </c>
      <c r="V34" s="1">
        <v>0.39379854889753002</v>
      </c>
      <c r="W34" s="1">
        <v>0.62632610458412974</v>
      </c>
      <c r="X34" s="1">
        <v>0.56117134410958835</v>
      </c>
      <c r="Y34" s="1">
        <v>0.15461868084888661</v>
      </c>
      <c r="Z34" s="1">
        <v>0.34786545996485213</v>
      </c>
    </row>
    <row r="35" spans="1:26" ht="15" customHeight="1" x14ac:dyDescent="0.15">
      <c r="A35" t="str">
        <f t="shared" si="2"/>
        <v>COX14 liver</v>
      </c>
      <c r="B35" s="1">
        <v>0.14759795264259773</v>
      </c>
      <c r="C35" s="1">
        <v>7.0769639916563334E-2</v>
      </c>
      <c r="D35" s="1">
        <v>1.434855469491962</v>
      </c>
      <c r="E35" s="1">
        <v>0.43195827090004085</v>
      </c>
      <c r="F35" s="1">
        <v>6.7258755299362719E-2</v>
      </c>
      <c r="G35" s="1">
        <v>8.224426576812062E-2</v>
      </c>
      <c r="H35" s="1">
        <v>0.15966606266248312</v>
      </c>
      <c r="I35" s="1">
        <v>0.10293605651995479</v>
      </c>
      <c r="J35" s="1">
        <v>4.4595188135009716</v>
      </c>
      <c r="K35" s="1">
        <v>2.4681414307366913</v>
      </c>
      <c r="L35" s="1">
        <v>3.5623687502896186</v>
      </c>
      <c r="M35" s="1">
        <v>0.49185887394997879</v>
      </c>
      <c r="N35" s="1">
        <v>0.16255550034546201</v>
      </c>
      <c r="O35" s="1">
        <v>8.9113210137855309E-2</v>
      </c>
      <c r="P35" s="1">
        <v>3.4670538845512087</v>
      </c>
      <c r="Q35" s="1">
        <v>66.120778446589057</v>
      </c>
      <c r="R35" s="1">
        <v>12.352271571569982</v>
      </c>
      <c r="S35" s="1">
        <v>0.73041641821497949</v>
      </c>
      <c r="T35" s="1">
        <v>0.33803705406484286</v>
      </c>
      <c r="U35" s="1">
        <v>0.15033136320820278</v>
      </c>
      <c r="V35" s="1">
        <v>1.4250661528300546</v>
      </c>
      <c r="W35" s="1">
        <v>0.97438303898399825</v>
      </c>
      <c r="X35" s="1">
        <v>0.57265107808802496</v>
      </c>
      <c r="Y35" s="1">
        <v>0.10158322249666817</v>
      </c>
      <c r="Z35" s="1">
        <v>3.6584717241307879E-2</v>
      </c>
    </row>
    <row r="36" spans="1:26" ht="15" customHeight="1" x14ac:dyDescent="0.15">
      <c r="A36" t="str">
        <f t="shared" si="2"/>
        <v>COX14 liver</v>
      </c>
      <c r="B36" s="1">
        <v>0.10579004215994563</v>
      </c>
      <c r="C36" s="1">
        <v>1.9089681184538493E-2</v>
      </c>
      <c r="D36" s="1">
        <v>1.2550229334959144</v>
      </c>
      <c r="E36" s="1">
        <v>0.35182361292753317</v>
      </c>
      <c r="F36" s="1">
        <v>2.6532357539748551E-2</v>
      </c>
      <c r="G36" s="1">
        <v>4.8673290706932847E-2</v>
      </c>
      <c r="H36" s="1">
        <v>9.9829413353163823E-2</v>
      </c>
      <c r="I36" s="1">
        <v>6.8973051760061257E-2</v>
      </c>
      <c r="J36" s="1">
        <v>3.7878614952951564</v>
      </c>
      <c r="K36" s="1">
        <v>2.3887020342836824</v>
      </c>
      <c r="L36" s="1">
        <v>3.3827666728921542</v>
      </c>
      <c r="M36" s="1">
        <v>0.45269022343569959</v>
      </c>
      <c r="N36" s="1">
        <v>0.16938954431742295</v>
      </c>
      <c r="O36" s="1">
        <v>7.8869606885827781E-2</v>
      </c>
      <c r="P36" s="1">
        <v>3.4282248879414632</v>
      </c>
      <c r="Q36" s="1">
        <v>68.365730226725745</v>
      </c>
      <c r="R36" s="1">
        <v>12.180333345170547</v>
      </c>
      <c r="S36" s="1">
        <v>0.81080667320569322</v>
      </c>
      <c r="T36" s="1">
        <v>0.28090807871840123</v>
      </c>
      <c r="U36" s="1">
        <v>0.10882533217543267</v>
      </c>
      <c r="V36" s="1">
        <v>1.2093953618668354</v>
      </c>
      <c r="W36" s="1">
        <v>0.81845828662482523</v>
      </c>
      <c r="X36" s="1">
        <v>0.55469472503140904</v>
      </c>
      <c r="Y36" s="1">
        <v>0</v>
      </c>
      <c r="Z36" s="1">
        <v>6.6091223018690005E-3</v>
      </c>
    </row>
    <row r="37" spans="1:26" ht="15" customHeight="1" x14ac:dyDescent="0.15">
      <c r="A37" t="str">
        <f t="shared" si="2"/>
        <v>COX14 liver</v>
      </c>
      <c r="B37" s="1">
        <v>0.17027129847796132</v>
      </c>
      <c r="C37" s="1">
        <v>6.2748608401723915E-2</v>
      </c>
      <c r="D37" s="1">
        <v>1.3739537577859366</v>
      </c>
      <c r="E37" s="1">
        <v>0.46164588912792148</v>
      </c>
      <c r="F37" s="1">
        <v>8.0367039171236845E-2</v>
      </c>
      <c r="G37" s="1">
        <v>0.11119524494708959</v>
      </c>
      <c r="H37" s="1">
        <v>0.14762052802172845</v>
      </c>
      <c r="I37" s="1">
        <v>0.1302765853859979</v>
      </c>
      <c r="J37" s="1">
        <v>4.7280623341753012</v>
      </c>
      <c r="K37" s="1">
        <v>2.6194233566401799</v>
      </c>
      <c r="L37" s="1">
        <v>2.9066314404459326</v>
      </c>
      <c r="M37" s="1">
        <v>0.43491442169959155</v>
      </c>
      <c r="N37" s="1">
        <v>0.15466364481008746</v>
      </c>
      <c r="O37" s="1">
        <v>0.14925240902406514</v>
      </c>
      <c r="P37" s="1">
        <v>4.1295001428664335</v>
      </c>
      <c r="Q37" s="1">
        <v>64.909285175746135</v>
      </c>
      <c r="R37" s="1">
        <v>12.288895673304589</v>
      </c>
      <c r="S37" s="1">
        <v>0.91672316812515631</v>
      </c>
      <c r="T37" s="1">
        <v>0.32663922733543127</v>
      </c>
      <c r="U37" s="1">
        <v>0.19042972954423726</v>
      </c>
      <c r="V37" s="1">
        <v>1.6859214554246638</v>
      </c>
      <c r="W37" s="1">
        <v>1.1242230718547777</v>
      </c>
      <c r="X37" s="1">
        <v>0.6919270559420293</v>
      </c>
      <c r="Y37" s="1">
        <v>0.1355287142947573</v>
      </c>
      <c r="Z37" s="1">
        <v>6.9900027447039506E-2</v>
      </c>
    </row>
    <row r="40" spans="1:26" ht="15" customHeight="1" x14ac:dyDescent="0.15">
      <c r="A40" s="1" t="s">
        <v>293</v>
      </c>
    </row>
    <row r="41" spans="1:26" ht="15" customHeight="1" x14ac:dyDescent="0.15">
      <c r="A41" s="1" t="s">
        <v>24</v>
      </c>
      <c r="B41" s="1" t="str">
        <f>B21</f>
        <v xml:space="preserve"> 32:1</v>
      </c>
      <c r="C41" s="1" t="str">
        <f t="shared" ref="C41:Z41" si="3">C21</f>
        <v xml:space="preserve"> 32:0</v>
      </c>
      <c r="D41" s="1" t="str">
        <f t="shared" si="3"/>
        <v xml:space="preserve"> 34:2</v>
      </c>
      <c r="E41" s="1" t="str">
        <f t="shared" si="3"/>
        <v xml:space="preserve"> 34:1</v>
      </c>
      <c r="F41" s="1" t="str">
        <f t="shared" si="3"/>
        <v xml:space="preserve"> 34:0</v>
      </c>
      <c r="G41" s="1" t="str">
        <f t="shared" si="3"/>
        <v xml:space="preserve"> O-36:3</v>
      </c>
      <c r="H41" s="1" t="str">
        <f t="shared" si="3"/>
        <v xml:space="preserve"> O-36:2</v>
      </c>
      <c r="I41" s="1" t="str">
        <f t="shared" si="3"/>
        <v xml:space="preserve"> O-36:1</v>
      </c>
      <c r="J41" s="1" t="str">
        <f t="shared" si="3"/>
        <v xml:space="preserve"> 36:4</v>
      </c>
      <c r="K41" s="1" t="str">
        <f t="shared" si="3"/>
        <v xml:space="preserve"> 36:3</v>
      </c>
      <c r="L41" s="1" t="str">
        <f t="shared" si="3"/>
        <v xml:space="preserve"> 36:2</v>
      </c>
      <c r="M41" s="1" t="str">
        <f t="shared" si="3"/>
        <v xml:space="preserve"> 36:1</v>
      </c>
      <c r="N41" s="1" t="str">
        <f t="shared" si="3"/>
        <v xml:space="preserve"> O-38:3</v>
      </c>
      <c r="O41" s="1" t="str">
        <f t="shared" si="3"/>
        <v xml:space="preserve"> O-38:2</v>
      </c>
      <c r="P41" s="1" t="str">
        <f t="shared" si="3"/>
        <v xml:space="preserve"> 38:5</v>
      </c>
      <c r="Q41" s="1" t="str">
        <f t="shared" si="3"/>
        <v xml:space="preserve"> 38:4</v>
      </c>
      <c r="R41" s="1" t="str">
        <f t="shared" si="3"/>
        <v xml:space="preserve"> 38:3</v>
      </c>
      <c r="S41" s="1" t="str">
        <f t="shared" si="3"/>
        <v xml:space="preserve"> 38:2</v>
      </c>
      <c r="T41" s="1" t="str">
        <f t="shared" si="3"/>
        <v xml:space="preserve"> O-40:4</v>
      </c>
      <c r="U41" s="1" t="str">
        <f t="shared" si="3"/>
        <v xml:space="preserve"> O-40:3</v>
      </c>
      <c r="V41" s="1" t="str">
        <f t="shared" si="3"/>
        <v xml:space="preserve"> 40:6</v>
      </c>
      <c r="W41" s="1" t="str">
        <f t="shared" si="3"/>
        <v xml:space="preserve"> 40:5</v>
      </c>
      <c r="X41" s="1" t="str">
        <f t="shared" si="3"/>
        <v xml:space="preserve"> 40:4</v>
      </c>
      <c r="Y41" s="1" t="str">
        <f t="shared" si="3"/>
        <v xml:space="preserve"> 40:3</v>
      </c>
      <c r="Z41" s="1" t="str">
        <f t="shared" si="3"/>
        <v xml:space="preserve"> 40:2</v>
      </c>
    </row>
    <row r="42" spans="1:26" ht="15" customHeight="1" x14ac:dyDescent="0.15">
      <c r="A42" s="1" t="str">
        <f>A22</f>
        <v>WT liver</v>
      </c>
      <c r="B42" s="1">
        <f>AVERAGE(B22:B29)</f>
        <v>0.20604981840350209</v>
      </c>
      <c r="C42" s="1">
        <f t="shared" ref="C42:Z42" si="4">AVERAGE(C22:C29)</f>
        <v>0.127156583432109</v>
      </c>
      <c r="D42" s="1">
        <f t="shared" si="4"/>
        <v>1.1635130467621493</v>
      </c>
      <c r="E42" s="1">
        <f t="shared" si="4"/>
        <v>0.56829644015135861</v>
      </c>
      <c r="F42" s="1">
        <f t="shared" si="4"/>
        <v>0.10998066170144725</v>
      </c>
      <c r="G42" s="1">
        <f t="shared" si="4"/>
        <v>8.011603376971059E-2</v>
      </c>
      <c r="H42" s="1">
        <f t="shared" si="4"/>
        <v>0.12759729707624229</v>
      </c>
      <c r="I42" s="1">
        <f t="shared" si="4"/>
        <v>0.10077518601240144</v>
      </c>
      <c r="J42" s="1">
        <f t="shared" si="4"/>
        <v>5.1263770359372156</v>
      </c>
      <c r="K42" s="1">
        <f t="shared" si="4"/>
        <v>2.4282450129044215</v>
      </c>
      <c r="L42" s="1">
        <f t="shared" si="4"/>
        <v>2.4758953498402967</v>
      </c>
      <c r="M42" s="1">
        <f t="shared" si="4"/>
        <v>0.34438494542917364</v>
      </c>
      <c r="N42" s="1">
        <f t="shared" si="4"/>
        <v>0.18475670854586868</v>
      </c>
      <c r="O42" s="1">
        <f t="shared" si="4"/>
        <v>0.10345160323639091</v>
      </c>
      <c r="P42" s="1">
        <f t="shared" si="4"/>
        <v>4.1772034003954834</v>
      </c>
      <c r="Q42" s="1">
        <f t="shared" si="4"/>
        <v>66.399644339817343</v>
      </c>
      <c r="R42" s="1">
        <f t="shared" si="4"/>
        <v>12.26993338284564</v>
      </c>
      <c r="S42" s="1">
        <f t="shared" si="4"/>
        <v>0.8379671602215194</v>
      </c>
      <c r="T42" s="1">
        <f t="shared" si="4"/>
        <v>0.36177180948176618</v>
      </c>
      <c r="U42" s="1">
        <f t="shared" si="4"/>
        <v>0.15536252009687446</v>
      </c>
      <c r="V42" s="1">
        <f t="shared" si="4"/>
        <v>1.0212734562779386</v>
      </c>
      <c r="W42" s="1">
        <f t="shared" si="4"/>
        <v>0.81250847711576979</v>
      </c>
      <c r="X42" s="1">
        <f t="shared" si="4"/>
        <v>0.5966120682767807</v>
      </c>
      <c r="Y42" s="1">
        <f t="shared" si="4"/>
        <v>0.13691382678543593</v>
      </c>
      <c r="Z42" s="1">
        <f t="shared" si="4"/>
        <v>8.4213835483164468E-2</v>
      </c>
    </row>
    <row r="43" spans="1:26" ht="15" customHeight="1" x14ac:dyDescent="0.15">
      <c r="A43" s="1" t="str">
        <f>A30</f>
        <v>COX14 liver</v>
      </c>
      <c r="B43" s="1">
        <f>AVERAGE(B30:B37)</f>
        <v>0.18145499499797013</v>
      </c>
      <c r="C43" s="1">
        <f t="shared" ref="C43:Z43" si="5">AVERAGE(C30:C37)</f>
        <v>7.0649320315265982E-2</v>
      </c>
      <c r="D43" s="1">
        <f t="shared" si="5"/>
        <v>1.345282691476513</v>
      </c>
      <c r="E43" s="1">
        <f t="shared" si="5"/>
        <v>0.42276655689611087</v>
      </c>
      <c r="F43" s="1">
        <f t="shared" si="5"/>
        <v>6.8552710941806608E-2</v>
      </c>
      <c r="G43" s="1">
        <f t="shared" si="5"/>
        <v>8.2518516552006801E-2</v>
      </c>
      <c r="H43" s="1">
        <f t="shared" si="5"/>
        <v>0.13226120947852074</v>
      </c>
      <c r="I43" s="1">
        <f t="shared" si="5"/>
        <v>9.7150788498159946E-2</v>
      </c>
      <c r="J43" s="1">
        <f t="shared" si="5"/>
        <v>5.2371414098210067</v>
      </c>
      <c r="K43" s="1">
        <f t="shared" si="5"/>
        <v>2.5581829002649257</v>
      </c>
      <c r="L43" s="1">
        <f t="shared" si="5"/>
        <v>2.7931651546985661</v>
      </c>
      <c r="M43" s="1">
        <f t="shared" si="5"/>
        <v>0.40009334681367803</v>
      </c>
      <c r="N43" s="1">
        <f t="shared" si="5"/>
        <v>0.15767257540084645</v>
      </c>
      <c r="O43" s="1">
        <f t="shared" si="5"/>
        <v>9.847709908896643E-2</v>
      </c>
      <c r="P43" s="1">
        <f t="shared" si="5"/>
        <v>4.3948051912773911</v>
      </c>
      <c r="Q43" s="1">
        <f t="shared" si="5"/>
        <v>65.366892339850139</v>
      </c>
      <c r="R43" s="1">
        <f t="shared" si="5"/>
        <v>12.100271172706474</v>
      </c>
      <c r="S43" s="1">
        <f t="shared" si="5"/>
        <v>0.84904646479148493</v>
      </c>
      <c r="T43" s="1">
        <f t="shared" si="5"/>
        <v>0.3753979882339783</v>
      </c>
      <c r="U43" s="1">
        <f t="shared" si="5"/>
        <v>0.16270952770379976</v>
      </c>
      <c r="V43" s="1">
        <f t="shared" si="5"/>
        <v>1.3285931360658219</v>
      </c>
      <c r="W43" s="1">
        <f t="shared" si="5"/>
        <v>0.95000344025258154</v>
      </c>
      <c r="X43" s="1">
        <f t="shared" si="5"/>
        <v>0.63492495212914912</v>
      </c>
      <c r="Y43" s="1">
        <f t="shared" si="5"/>
        <v>0.11032191498194985</v>
      </c>
      <c r="Z43" s="1">
        <f t="shared" si="5"/>
        <v>8.1664596762884609E-2</v>
      </c>
    </row>
    <row r="46" spans="1:26" ht="15" customHeight="1" x14ac:dyDescent="0.15">
      <c r="A46" s="1" t="s">
        <v>294</v>
      </c>
    </row>
    <row r="47" spans="1:26" ht="15" customHeight="1" x14ac:dyDescent="0.15">
      <c r="A47" s="1" t="s">
        <v>24</v>
      </c>
      <c r="B47" s="1" t="str">
        <f>B21</f>
        <v xml:space="preserve"> 32:1</v>
      </c>
      <c r="C47" s="1" t="str">
        <f t="shared" ref="C47:Z47" si="6">C21</f>
        <v xml:space="preserve"> 32:0</v>
      </c>
      <c r="D47" s="1" t="str">
        <f t="shared" si="6"/>
        <v xml:space="preserve"> 34:2</v>
      </c>
      <c r="E47" s="1" t="str">
        <f t="shared" si="6"/>
        <v xml:space="preserve"> 34:1</v>
      </c>
      <c r="F47" s="1" t="str">
        <f t="shared" si="6"/>
        <v xml:space="preserve"> 34:0</v>
      </c>
      <c r="G47" s="1" t="str">
        <f t="shared" si="6"/>
        <v xml:space="preserve"> O-36:3</v>
      </c>
      <c r="H47" s="1" t="str">
        <f t="shared" si="6"/>
        <v xml:space="preserve"> O-36:2</v>
      </c>
      <c r="I47" s="1" t="str">
        <f t="shared" si="6"/>
        <v xml:space="preserve"> O-36:1</v>
      </c>
      <c r="J47" s="1" t="str">
        <f t="shared" si="6"/>
        <v xml:space="preserve"> 36:4</v>
      </c>
      <c r="K47" s="1" t="str">
        <f t="shared" si="6"/>
        <v xml:space="preserve"> 36:3</v>
      </c>
      <c r="L47" s="1" t="str">
        <f t="shared" si="6"/>
        <v xml:space="preserve"> 36:2</v>
      </c>
      <c r="M47" s="1" t="str">
        <f t="shared" si="6"/>
        <v xml:space="preserve"> 36:1</v>
      </c>
      <c r="N47" s="1" t="str">
        <f t="shared" si="6"/>
        <v xml:space="preserve"> O-38:3</v>
      </c>
      <c r="O47" s="1" t="str">
        <f t="shared" si="6"/>
        <v xml:space="preserve"> O-38:2</v>
      </c>
      <c r="P47" s="1" t="str">
        <f t="shared" si="6"/>
        <v xml:space="preserve"> 38:5</v>
      </c>
      <c r="Q47" s="1" t="str">
        <f t="shared" si="6"/>
        <v xml:space="preserve"> 38:4</v>
      </c>
      <c r="R47" s="1" t="str">
        <f t="shared" si="6"/>
        <v xml:space="preserve"> 38:3</v>
      </c>
      <c r="S47" s="1" t="str">
        <f t="shared" si="6"/>
        <v xml:space="preserve"> 38:2</v>
      </c>
      <c r="T47" s="1" t="str">
        <f t="shared" si="6"/>
        <v xml:space="preserve"> O-40:4</v>
      </c>
      <c r="U47" s="1" t="str">
        <f t="shared" si="6"/>
        <v xml:space="preserve"> O-40:3</v>
      </c>
      <c r="V47" s="1" t="str">
        <f t="shared" si="6"/>
        <v xml:space="preserve"> 40:6</v>
      </c>
      <c r="W47" s="1" t="str">
        <f t="shared" si="6"/>
        <v xml:space="preserve"> 40:5</v>
      </c>
      <c r="X47" s="1" t="str">
        <f t="shared" si="6"/>
        <v xml:space="preserve"> 40:4</v>
      </c>
      <c r="Y47" s="1" t="str">
        <f t="shared" si="6"/>
        <v xml:space="preserve"> 40:3</v>
      </c>
      <c r="Z47" s="1" t="str">
        <f t="shared" si="6"/>
        <v xml:space="preserve"> 40:2</v>
      </c>
    </row>
    <row r="48" spans="1:26" ht="15" customHeight="1" x14ac:dyDescent="0.15">
      <c r="A48" s="1" t="str">
        <f>A42</f>
        <v>WT liver</v>
      </c>
      <c r="B48" s="1">
        <f>STDEV(B22:B29)</f>
        <v>9.7661892671891903E-2</v>
      </c>
      <c r="C48" s="1">
        <f t="shared" ref="C48:Z48" si="7">STDEV(C22:C29)</f>
        <v>7.2173368690774106E-2</v>
      </c>
      <c r="D48" s="1">
        <f t="shared" si="7"/>
        <v>0.33967684311138724</v>
      </c>
      <c r="E48" s="1">
        <f t="shared" si="7"/>
        <v>0.24718933926083611</v>
      </c>
      <c r="F48" s="1">
        <f t="shared" si="7"/>
        <v>4.9807454718439233E-2</v>
      </c>
      <c r="G48" s="1">
        <f t="shared" si="7"/>
        <v>2.0432323009802154E-2</v>
      </c>
      <c r="H48" s="1">
        <f t="shared" si="7"/>
        <v>2.0667874305675574E-2</v>
      </c>
      <c r="I48" s="1">
        <f t="shared" si="7"/>
        <v>2.0149597701905567E-2</v>
      </c>
      <c r="J48" s="1">
        <f t="shared" si="7"/>
        <v>0.77048220942378498</v>
      </c>
      <c r="K48" s="1">
        <f t="shared" si="7"/>
        <v>0.41543163291630075</v>
      </c>
      <c r="L48" s="1">
        <f t="shared" si="7"/>
        <v>0.58664107548253019</v>
      </c>
      <c r="M48" s="1">
        <f t="shared" si="7"/>
        <v>6.2877986368462799E-2</v>
      </c>
      <c r="N48" s="1">
        <f t="shared" si="7"/>
        <v>5.9209754868014469E-2</v>
      </c>
      <c r="O48" s="1">
        <f t="shared" si="7"/>
        <v>2.6199766271624726E-2</v>
      </c>
      <c r="P48" s="1">
        <f t="shared" si="7"/>
        <v>0.91510631561543687</v>
      </c>
      <c r="Q48" s="1">
        <f t="shared" si="7"/>
        <v>3.0480142618675621</v>
      </c>
      <c r="R48" s="1">
        <f t="shared" si="7"/>
        <v>0.85553222088439118</v>
      </c>
      <c r="S48" s="1">
        <f t="shared" si="7"/>
        <v>0.1263198992643999</v>
      </c>
      <c r="T48" s="1">
        <f t="shared" si="7"/>
        <v>9.8745959157866298E-2</v>
      </c>
      <c r="U48" s="1">
        <f t="shared" si="7"/>
        <v>2.5684859318630213E-2</v>
      </c>
      <c r="V48" s="1">
        <f t="shared" si="7"/>
        <v>0.35585796843971385</v>
      </c>
      <c r="W48" s="1">
        <f t="shared" si="7"/>
        <v>0.17620628934695845</v>
      </c>
      <c r="X48" s="1">
        <f t="shared" si="7"/>
        <v>9.4363482879988331E-2</v>
      </c>
      <c r="Y48" s="1">
        <f t="shared" si="7"/>
        <v>3.1879676624511036E-2</v>
      </c>
      <c r="Z48" s="1">
        <f t="shared" si="7"/>
        <v>4.7591374544979859E-2</v>
      </c>
    </row>
    <row r="49" spans="1:26" ht="15" customHeight="1" x14ac:dyDescent="0.15">
      <c r="A49" s="1" t="str">
        <f>A43</f>
        <v>COX14 liver</v>
      </c>
      <c r="B49" s="1">
        <f>STDEV(B30:B37)</f>
        <v>0.12272756071545246</v>
      </c>
      <c r="C49" s="1">
        <f t="shared" ref="C49:Z49" si="8">STDEV(C30:C37)</f>
        <v>3.6383569402501877E-2</v>
      </c>
      <c r="D49" s="1">
        <f t="shared" si="8"/>
        <v>0.35179058049888395</v>
      </c>
      <c r="E49" s="1">
        <f t="shared" si="8"/>
        <v>0.10016714664417119</v>
      </c>
      <c r="F49" s="1">
        <f t="shared" si="8"/>
        <v>2.3170602180945171E-2</v>
      </c>
      <c r="G49" s="1">
        <f t="shared" si="8"/>
        <v>2.2275431102712281E-2</v>
      </c>
      <c r="H49" s="1">
        <f t="shared" si="8"/>
        <v>2.9423201442948133E-2</v>
      </c>
      <c r="I49" s="1">
        <f t="shared" si="8"/>
        <v>1.8086331433250388E-2</v>
      </c>
      <c r="J49" s="1">
        <f t="shared" si="8"/>
        <v>1.1402338027552348</v>
      </c>
      <c r="K49" s="1">
        <f t="shared" si="8"/>
        <v>0.35125929261309946</v>
      </c>
      <c r="L49" s="1">
        <f t="shared" si="8"/>
        <v>0.7229335656233995</v>
      </c>
      <c r="M49" s="1">
        <f t="shared" si="8"/>
        <v>7.1891237976491926E-2</v>
      </c>
      <c r="N49" s="1">
        <f t="shared" si="8"/>
        <v>6.5369418232815626E-2</v>
      </c>
      <c r="O49" s="1">
        <f t="shared" si="8"/>
        <v>3.3118749674622555E-2</v>
      </c>
      <c r="P49" s="1">
        <f t="shared" si="8"/>
        <v>0.89027945241335216</v>
      </c>
      <c r="Q49" s="1">
        <f t="shared" si="8"/>
        <v>2.8748131076575496</v>
      </c>
      <c r="R49" s="1">
        <f t="shared" si="8"/>
        <v>0.41068818084709774</v>
      </c>
      <c r="S49" s="1">
        <f t="shared" si="8"/>
        <v>0.10701680518500171</v>
      </c>
      <c r="T49" s="1">
        <f t="shared" si="8"/>
        <v>0.11915683855314101</v>
      </c>
      <c r="U49" s="1">
        <f t="shared" si="8"/>
        <v>3.7820284980069493E-2</v>
      </c>
      <c r="V49" s="1">
        <f t="shared" si="8"/>
        <v>0.41183127611826592</v>
      </c>
      <c r="W49" s="1">
        <f t="shared" si="8"/>
        <v>0.16137996091330839</v>
      </c>
      <c r="X49" s="1">
        <f t="shared" si="8"/>
        <v>7.7036739241629876E-2</v>
      </c>
      <c r="Y49" s="1">
        <f t="shared" si="8"/>
        <v>5.4457080324380173E-2</v>
      </c>
      <c r="Z49" s="1">
        <f t="shared" si="8"/>
        <v>0.10969633214758101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/>
  <dimension ref="A1:Z49"/>
  <sheetViews>
    <sheetView topLeftCell="A34" workbookViewId="0">
      <selection activeCell="I3" sqref="I3:J3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10" ht="15" customHeight="1" x14ac:dyDescent="0.15">
      <c r="A1" s="8" t="s">
        <v>465</v>
      </c>
    </row>
    <row r="2" spans="1:10" s="2" customFormat="1" ht="50.25" customHeight="1" x14ac:dyDescent="0.15">
      <c r="B2" s="2" t="s">
        <v>280</v>
      </c>
      <c r="C2" s="2" t="s">
        <v>25</v>
      </c>
      <c r="D2" s="2" t="s">
        <v>183</v>
      </c>
      <c r="E2" s="2" t="s">
        <v>184</v>
      </c>
      <c r="F2" s="2" t="s">
        <v>185</v>
      </c>
      <c r="G2" s="2" t="s">
        <v>186</v>
      </c>
      <c r="H2" s="2" t="s">
        <v>128</v>
      </c>
      <c r="I2" s="2" t="s">
        <v>187</v>
      </c>
      <c r="J2" s="2" t="s">
        <v>188</v>
      </c>
    </row>
    <row r="3" spans="1:10" ht="15" customHeight="1" x14ac:dyDescent="0.2">
      <c r="A3" s="24" t="s">
        <v>456</v>
      </c>
      <c r="B3" s="1" t="s">
        <v>302</v>
      </c>
      <c r="C3" s="1">
        <v>14</v>
      </c>
      <c r="D3" s="1">
        <v>10</v>
      </c>
      <c r="E3" s="1">
        <v>8.961552773183465</v>
      </c>
      <c r="F3" s="1">
        <v>6.6442273526195574</v>
      </c>
      <c r="G3" s="1">
        <v>0.47458766804425406</v>
      </c>
      <c r="I3" s="1">
        <f>SUM(B22:C22,F22:H22,L22:O22,R22:Z22)/100*G3</f>
        <v>0.47150251009914995</v>
      </c>
      <c r="J3" s="1">
        <f>SUM(D22:E22,I22:K22,P22:Q22)/100*G3</f>
        <v>3.0851579451041068E-3</v>
      </c>
    </row>
    <row r="4" spans="1:10" ht="15" customHeight="1" x14ac:dyDescent="0.2">
      <c r="A4" s="24" t="s">
        <v>456</v>
      </c>
      <c r="B4" s="1" t="s">
        <v>303</v>
      </c>
      <c r="C4" s="1">
        <v>13</v>
      </c>
      <c r="D4" s="1">
        <v>10</v>
      </c>
      <c r="E4" s="1">
        <v>8.3729505736820755</v>
      </c>
      <c r="F4" s="1">
        <v>6.0661815074794401</v>
      </c>
      <c r="G4" s="1">
        <v>0.46662934672918782</v>
      </c>
      <c r="I4" s="1">
        <f t="shared" ref="I4:I18" si="0">SUM(B23:C23,F23:H23,L23:O23,R23:Z23)/100*G4</f>
        <v>0.45868704622826667</v>
      </c>
      <c r="J4" s="1">
        <f t="shared" ref="J4:J18" si="1">SUM(D23:E23,I23:K23,P23:Q23)/100*G4</f>
        <v>7.9423005009211546E-3</v>
      </c>
    </row>
    <row r="5" spans="1:10" ht="15" customHeight="1" x14ac:dyDescent="0.2">
      <c r="A5" s="24" t="s">
        <v>456</v>
      </c>
      <c r="B5" s="1" t="s">
        <v>442</v>
      </c>
      <c r="C5" s="1">
        <v>13</v>
      </c>
      <c r="D5" s="1">
        <v>10</v>
      </c>
      <c r="E5" s="1">
        <v>7.7218617283926969</v>
      </c>
      <c r="F5" s="1">
        <v>5.5315170071409723</v>
      </c>
      <c r="G5" s="1">
        <v>0.42550130824161342</v>
      </c>
      <c r="I5" s="1">
        <f t="shared" si="0"/>
        <v>0.42365635318853512</v>
      </c>
      <c r="J5" s="1">
        <f t="shared" si="1"/>
        <v>1.8449550530782377E-3</v>
      </c>
    </row>
    <row r="6" spans="1:10" ht="15" customHeight="1" x14ac:dyDescent="0.2">
      <c r="A6" s="24" t="s">
        <v>456</v>
      </c>
      <c r="B6" s="1" t="s">
        <v>443</v>
      </c>
      <c r="C6" s="1">
        <v>13</v>
      </c>
      <c r="D6" s="1">
        <v>10</v>
      </c>
      <c r="E6" s="1">
        <v>8.4102064901961651</v>
      </c>
      <c r="F6" s="1">
        <v>6.1279415845467531</v>
      </c>
      <c r="G6" s="1">
        <v>0.47138012188821188</v>
      </c>
      <c r="I6" s="1">
        <f t="shared" si="0"/>
        <v>0.46249507535226086</v>
      </c>
      <c r="J6" s="1">
        <f t="shared" si="1"/>
        <v>8.8850465359509873E-3</v>
      </c>
    </row>
    <row r="7" spans="1:10" ht="15" customHeight="1" x14ac:dyDescent="0.2">
      <c r="A7" s="24" t="s">
        <v>456</v>
      </c>
      <c r="B7" s="1" t="s">
        <v>444</v>
      </c>
      <c r="C7" s="1">
        <v>26</v>
      </c>
      <c r="D7" s="1">
        <v>10</v>
      </c>
      <c r="E7" s="1">
        <v>8.1393845096089432</v>
      </c>
      <c r="F7" s="1">
        <v>5.8829290144377246</v>
      </c>
      <c r="G7" s="1">
        <v>0.22626650055529715</v>
      </c>
      <c r="I7" s="1">
        <f t="shared" si="0"/>
        <v>0.22298597256743841</v>
      </c>
      <c r="J7" s="1">
        <f t="shared" si="1"/>
        <v>3.2805279878587688E-3</v>
      </c>
    </row>
    <row r="8" spans="1:10" ht="15" customHeight="1" x14ac:dyDescent="0.2">
      <c r="A8" s="24" t="s">
        <v>456</v>
      </c>
      <c r="B8" s="1" t="s">
        <v>445</v>
      </c>
      <c r="C8" s="1">
        <v>16</v>
      </c>
      <c r="D8" s="1">
        <v>10</v>
      </c>
      <c r="E8" s="1">
        <v>7.914998029217994</v>
      </c>
      <c r="F8" s="1">
        <v>5.6237005910469842</v>
      </c>
      <c r="G8" s="1">
        <v>0.35148128694043651</v>
      </c>
      <c r="I8" s="1">
        <f t="shared" si="0"/>
        <v>0.34585361500794665</v>
      </c>
      <c r="J8" s="1">
        <f t="shared" si="1"/>
        <v>5.627671932489837E-3</v>
      </c>
    </row>
    <row r="9" spans="1:10" ht="15" customHeight="1" x14ac:dyDescent="0.2">
      <c r="A9" s="24" t="s">
        <v>456</v>
      </c>
      <c r="B9" s="1" t="s">
        <v>446</v>
      </c>
      <c r="C9" s="1">
        <v>18</v>
      </c>
      <c r="D9" s="1">
        <v>10</v>
      </c>
      <c r="E9" s="1">
        <v>8.42776156535942</v>
      </c>
      <c r="F9" s="1">
        <v>6.2250720182599002</v>
      </c>
      <c r="G9" s="1">
        <v>0.3458373343477722</v>
      </c>
      <c r="I9" s="1">
        <f t="shared" si="0"/>
        <v>0.34408507718481474</v>
      </c>
      <c r="J9" s="1">
        <f t="shared" si="1"/>
        <v>1.7522571629575243E-3</v>
      </c>
    </row>
    <row r="10" spans="1:10" ht="15" customHeight="1" x14ac:dyDescent="0.2">
      <c r="A10" s="24" t="s">
        <v>456</v>
      </c>
      <c r="B10" s="1" t="s">
        <v>447</v>
      </c>
      <c r="C10" s="1">
        <v>15</v>
      </c>
      <c r="D10" s="1">
        <v>10</v>
      </c>
      <c r="E10" s="1">
        <v>7.3542288573542294</v>
      </c>
      <c r="F10" s="1">
        <v>5.029973543536939</v>
      </c>
      <c r="G10" s="1">
        <v>0.33533156956912924</v>
      </c>
      <c r="I10" s="1">
        <f t="shared" si="0"/>
        <v>0.32862778213343263</v>
      </c>
      <c r="J10" s="1">
        <f t="shared" si="1"/>
        <v>6.7037874356966117E-3</v>
      </c>
    </row>
    <row r="11" spans="1:10" ht="15" customHeight="1" x14ac:dyDescent="0.2">
      <c r="A11" s="24" t="s">
        <v>457</v>
      </c>
      <c r="B11" s="1" t="s">
        <v>448</v>
      </c>
      <c r="C11" s="1">
        <v>13</v>
      </c>
      <c r="D11" s="1">
        <v>10</v>
      </c>
      <c r="E11" s="1">
        <v>6.6084398248862941</v>
      </c>
      <c r="F11" s="1">
        <v>4.4155562996041402</v>
      </c>
      <c r="G11" s="1">
        <v>0.33965817689262617</v>
      </c>
      <c r="I11" s="1">
        <f t="shared" si="0"/>
        <v>0.33793332325536413</v>
      </c>
      <c r="J11" s="1">
        <f t="shared" si="1"/>
        <v>1.7248536372620588E-3</v>
      </c>
    </row>
    <row r="12" spans="1:10" ht="15" customHeight="1" x14ac:dyDescent="0.2">
      <c r="A12" s="24" t="s">
        <v>457</v>
      </c>
      <c r="B12" s="1" t="s">
        <v>449</v>
      </c>
      <c r="C12" s="1">
        <v>17</v>
      </c>
      <c r="D12" s="1">
        <v>10</v>
      </c>
      <c r="E12" s="1">
        <v>6.9414402279057059</v>
      </c>
      <c r="F12" s="1">
        <v>4.7095015468204942</v>
      </c>
      <c r="G12" s="1">
        <v>0.27702950275414662</v>
      </c>
      <c r="I12" s="1">
        <f t="shared" si="0"/>
        <v>0.2729432191827379</v>
      </c>
      <c r="J12" s="1">
        <f t="shared" si="1"/>
        <v>4.0862835714088313E-3</v>
      </c>
    </row>
    <row r="13" spans="1:10" ht="15" customHeight="1" x14ac:dyDescent="0.2">
      <c r="A13" s="24" t="s">
        <v>457</v>
      </c>
      <c r="B13" s="1" t="s">
        <v>450</v>
      </c>
      <c r="C13" s="1">
        <v>11</v>
      </c>
      <c r="D13" s="1">
        <v>10</v>
      </c>
      <c r="E13" s="1">
        <v>6.5711878776546371</v>
      </c>
      <c r="F13" s="1">
        <v>4.3730215320158905</v>
      </c>
      <c r="G13" s="1">
        <v>0.39754741200144461</v>
      </c>
      <c r="I13" s="1">
        <f t="shared" si="0"/>
        <v>0.39092612937270987</v>
      </c>
      <c r="J13" s="1">
        <f t="shared" si="1"/>
        <v>6.6212826287347639E-3</v>
      </c>
    </row>
    <row r="14" spans="1:10" ht="15" customHeight="1" x14ac:dyDescent="0.2">
      <c r="A14" s="24" t="s">
        <v>457</v>
      </c>
      <c r="B14" s="1" t="s">
        <v>451</v>
      </c>
      <c r="C14" s="1">
        <v>12</v>
      </c>
      <c r="D14" s="1">
        <v>10</v>
      </c>
      <c r="E14" s="1">
        <v>6.6712886138276408</v>
      </c>
      <c r="F14" s="1">
        <v>4.4252502451766604</v>
      </c>
      <c r="G14" s="1">
        <v>0.36877085376472163</v>
      </c>
      <c r="I14" s="1">
        <f t="shared" si="0"/>
        <v>0.35055627624042596</v>
      </c>
      <c r="J14" s="1">
        <f t="shared" si="1"/>
        <v>1.8214577524295568E-2</v>
      </c>
    </row>
    <row r="15" spans="1:10" ht="15" customHeight="1" x14ac:dyDescent="0.2">
      <c r="A15" s="24" t="s">
        <v>457</v>
      </c>
      <c r="B15" s="1" t="s">
        <v>452</v>
      </c>
      <c r="C15" s="1">
        <v>22</v>
      </c>
      <c r="D15" s="1">
        <v>10</v>
      </c>
      <c r="E15" s="1">
        <v>6.378371295279476</v>
      </c>
      <c r="F15" s="1">
        <v>4.124013973087485</v>
      </c>
      <c r="G15" s="1">
        <v>0.18745518059488572</v>
      </c>
      <c r="I15" s="1">
        <f t="shared" si="0"/>
        <v>0.18352237389235243</v>
      </c>
      <c r="J15" s="1">
        <f t="shared" si="1"/>
        <v>3.9328067025332656E-3</v>
      </c>
    </row>
    <row r="16" spans="1:10" ht="15" customHeight="1" x14ac:dyDescent="0.2">
      <c r="A16" s="24" t="s">
        <v>457</v>
      </c>
      <c r="B16" s="1" t="s">
        <v>453</v>
      </c>
      <c r="C16" s="1">
        <v>15</v>
      </c>
      <c r="D16" s="1">
        <v>10</v>
      </c>
      <c r="E16" s="1">
        <v>6.2145573033440442</v>
      </c>
      <c r="F16" s="1">
        <v>3.9829201938394996</v>
      </c>
      <c r="G16" s="1">
        <v>0.26552801292263334</v>
      </c>
      <c r="I16" s="1">
        <f t="shared" si="0"/>
        <v>0.25839151678487099</v>
      </c>
      <c r="J16" s="1">
        <f t="shared" si="1"/>
        <v>7.136496137762246E-3</v>
      </c>
    </row>
    <row r="17" spans="1:26" ht="15" customHeight="1" x14ac:dyDescent="0.2">
      <c r="A17" s="24" t="s">
        <v>457</v>
      </c>
      <c r="B17" s="1" t="s">
        <v>454</v>
      </c>
      <c r="C17" s="1">
        <v>16</v>
      </c>
      <c r="D17" s="1">
        <v>10</v>
      </c>
      <c r="E17" s="1">
        <v>6.9320373986255177</v>
      </c>
      <c r="F17" s="1">
        <v>4.6475368760988163</v>
      </c>
      <c r="G17" s="1">
        <v>0.29047105475617602</v>
      </c>
      <c r="I17" s="1">
        <f t="shared" si="0"/>
        <v>0.2850067138075375</v>
      </c>
      <c r="J17" s="1">
        <f t="shared" si="1"/>
        <v>5.4643409486384983E-3</v>
      </c>
    </row>
    <row r="18" spans="1:26" ht="15" customHeight="1" x14ac:dyDescent="0.2">
      <c r="A18" s="24" t="s">
        <v>457</v>
      </c>
      <c r="B18" s="1" t="s">
        <v>455</v>
      </c>
      <c r="C18" s="1">
        <v>13</v>
      </c>
      <c r="D18" s="1">
        <v>10</v>
      </c>
      <c r="E18" s="1">
        <v>7.7481358577387862</v>
      </c>
      <c r="F18" s="1">
        <v>5.4316326213852246</v>
      </c>
      <c r="G18" s="1">
        <v>0.41781789395270963</v>
      </c>
      <c r="I18" s="1">
        <f t="shared" si="0"/>
        <v>0.40895596868168832</v>
      </c>
      <c r="J18" s="1">
        <f t="shared" si="1"/>
        <v>8.8619252710212225E-3</v>
      </c>
    </row>
    <row r="20" spans="1:26" ht="15" customHeight="1" x14ac:dyDescent="0.15">
      <c r="A20" s="1" t="s">
        <v>189</v>
      </c>
    </row>
    <row r="21" spans="1:26" ht="15" customHeight="1" x14ac:dyDescent="0.15">
      <c r="A21" s="1" t="s">
        <v>24</v>
      </c>
      <c r="B21" s="1" t="s">
        <v>68</v>
      </c>
      <c r="C21" s="1" t="s">
        <v>69</v>
      </c>
      <c r="D21" s="1" t="s">
        <v>149</v>
      </c>
      <c r="E21" s="1" t="s">
        <v>150</v>
      </c>
      <c r="F21" s="1" t="s">
        <v>70</v>
      </c>
      <c r="G21" s="1" t="s">
        <v>71</v>
      </c>
      <c r="H21" s="1" t="s">
        <v>72</v>
      </c>
      <c r="I21" s="1" t="s">
        <v>132</v>
      </c>
      <c r="J21" s="1" t="s">
        <v>133</v>
      </c>
      <c r="K21" s="1" t="s">
        <v>153</v>
      </c>
      <c r="L21" s="1" t="s">
        <v>134</v>
      </c>
      <c r="M21" s="1" t="s">
        <v>73</v>
      </c>
      <c r="N21" s="1" t="s">
        <v>74</v>
      </c>
      <c r="O21" s="1" t="s">
        <v>75</v>
      </c>
      <c r="P21" s="1" t="s">
        <v>135</v>
      </c>
      <c r="Q21" s="1" t="s">
        <v>136</v>
      </c>
      <c r="R21" s="1" t="s">
        <v>77</v>
      </c>
      <c r="S21" s="1" t="s">
        <v>78</v>
      </c>
      <c r="T21" s="1" t="s">
        <v>79</v>
      </c>
      <c r="U21" s="1" t="s">
        <v>80</v>
      </c>
      <c r="V21" s="1" t="s">
        <v>82</v>
      </c>
      <c r="W21" s="1" t="s">
        <v>83</v>
      </c>
      <c r="X21" s="1" t="s">
        <v>84</v>
      </c>
      <c r="Y21" s="1" t="s">
        <v>85</v>
      </c>
      <c r="Z21" s="1" t="s">
        <v>86</v>
      </c>
    </row>
    <row r="22" spans="1:26" ht="15" customHeight="1" x14ac:dyDescent="0.15">
      <c r="A22" t="str">
        <f>A3</f>
        <v>WT liver</v>
      </c>
      <c r="B22" s="1">
        <v>2.1512008461468696E-2</v>
      </c>
      <c r="C22" s="1">
        <v>1.1078594181920014</v>
      </c>
      <c r="D22" s="1">
        <v>0</v>
      </c>
      <c r="E22" s="1">
        <v>0.22763688812456215</v>
      </c>
      <c r="F22" s="1">
        <v>0.16001866393693895</v>
      </c>
      <c r="G22" s="1">
        <v>3.7478813677159821</v>
      </c>
      <c r="H22" s="1">
        <v>2.0147649421345686</v>
      </c>
      <c r="I22" s="1">
        <v>0</v>
      </c>
      <c r="J22" s="1">
        <v>0.15230103039200232</v>
      </c>
      <c r="K22" s="1">
        <v>9.507370731211745E-3</v>
      </c>
      <c r="L22" s="1">
        <v>1.5116764010406438</v>
      </c>
      <c r="M22" s="1">
        <v>21.023361629013451</v>
      </c>
      <c r="N22" s="1">
        <v>39.757475641808419</v>
      </c>
      <c r="O22" s="1">
        <v>0.27829141659330919</v>
      </c>
      <c r="P22" s="1">
        <v>0.26062595213484302</v>
      </c>
      <c r="Q22" s="1">
        <v>0</v>
      </c>
      <c r="R22" s="1">
        <v>2.1503293590038082</v>
      </c>
      <c r="S22" s="1">
        <v>5.4157305514337235</v>
      </c>
      <c r="T22" s="1">
        <v>14.402637242321525</v>
      </c>
      <c r="U22" s="1">
        <v>2.5305145626561094</v>
      </c>
      <c r="V22" s="1">
        <v>0.77894195864085036</v>
      </c>
      <c r="W22" s="1">
        <v>0.50206626552734335</v>
      </c>
      <c r="X22" s="1">
        <v>2.9588286777736159</v>
      </c>
      <c r="Y22" s="1">
        <v>0.67963640074446274</v>
      </c>
      <c r="Z22" s="1">
        <v>0.30840225161917345</v>
      </c>
    </row>
    <row r="23" spans="1:26" ht="15" customHeight="1" x14ac:dyDescent="0.15">
      <c r="A23" t="str">
        <f t="shared" ref="A23:A37" si="2">A4</f>
        <v>WT liver</v>
      </c>
      <c r="B23" s="1">
        <v>9.7086755687290957E-2</v>
      </c>
      <c r="C23" s="1">
        <v>0.21212962529369364</v>
      </c>
      <c r="D23" s="1">
        <v>0</v>
      </c>
      <c r="E23" s="1">
        <v>0</v>
      </c>
      <c r="F23" s="1">
        <v>0.25649385878942904</v>
      </c>
      <c r="G23" s="1">
        <v>2.9720203965988397</v>
      </c>
      <c r="H23" s="1">
        <v>0.97418411853954556</v>
      </c>
      <c r="I23" s="1">
        <v>0.26472706279424918</v>
      </c>
      <c r="J23" s="1">
        <v>0.38782272704519977</v>
      </c>
      <c r="K23" s="1">
        <v>6.1131805600162355E-2</v>
      </c>
      <c r="L23" s="1">
        <v>1.5591895355126277</v>
      </c>
      <c r="M23" s="1">
        <v>18.562924900989131</v>
      </c>
      <c r="N23" s="1">
        <v>39.874410851847536</v>
      </c>
      <c r="O23" s="1">
        <v>0.2016274817783722</v>
      </c>
      <c r="P23" s="1">
        <v>0.36365040419997496</v>
      </c>
      <c r="Q23" s="1">
        <v>0.62472565202597297</v>
      </c>
      <c r="R23" s="1">
        <v>2.4546010811643666</v>
      </c>
      <c r="S23" s="1">
        <v>6.0437614175523651</v>
      </c>
      <c r="T23" s="1">
        <v>15.953984040282672</v>
      </c>
      <c r="U23" s="1">
        <v>2.0396565837036702</v>
      </c>
      <c r="V23" s="1">
        <v>1.0034112916182025</v>
      </c>
      <c r="W23" s="1">
        <v>0.30740023288728124</v>
      </c>
      <c r="X23" s="1">
        <v>4.1023114110354104</v>
      </c>
      <c r="Y23" s="1">
        <v>1.0221408459113335</v>
      </c>
      <c r="Z23" s="1">
        <v>0.66060791914266537</v>
      </c>
    </row>
    <row r="24" spans="1:26" ht="15" customHeight="1" x14ac:dyDescent="0.15">
      <c r="A24" t="str">
        <f t="shared" si="2"/>
        <v>WT liver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4.5436853921004987</v>
      </c>
      <c r="H24" s="1">
        <v>0.45092544399140772</v>
      </c>
      <c r="I24" s="1">
        <v>0</v>
      </c>
      <c r="J24" s="1">
        <v>0</v>
      </c>
      <c r="K24" s="1">
        <v>0.2724482000571784</v>
      </c>
      <c r="L24" s="1">
        <v>1.0975179903623875</v>
      </c>
      <c r="M24" s="1">
        <v>20.41200130600431</v>
      </c>
      <c r="N24" s="1">
        <v>43.830681712140724</v>
      </c>
      <c r="O24" s="1">
        <v>0.61277021669665166</v>
      </c>
      <c r="P24" s="1">
        <v>0.16114742405559457</v>
      </c>
      <c r="Q24" s="1">
        <v>0</v>
      </c>
      <c r="R24" s="1">
        <v>2.0469971673217993</v>
      </c>
      <c r="S24" s="1">
        <v>5.6999074993791963</v>
      </c>
      <c r="T24" s="1">
        <v>13.20137609609427</v>
      </c>
      <c r="U24" s="1">
        <v>2.6892813381891143</v>
      </c>
      <c r="V24" s="1">
        <v>0.92012837381431978</v>
      </c>
      <c r="W24" s="1">
        <v>0.51909960818041345</v>
      </c>
      <c r="X24" s="1">
        <v>3.3059409756810134</v>
      </c>
      <c r="Y24" s="1">
        <v>0</v>
      </c>
      <c r="Z24" s="1">
        <v>0.23609125593109792</v>
      </c>
    </row>
    <row r="25" spans="1:26" ht="15" customHeight="1" x14ac:dyDescent="0.15">
      <c r="A25" t="str">
        <f t="shared" si="2"/>
        <v>WT liver</v>
      </c>
      <c r="B25" s="1">
        <v>0</v>
      </c>
      <c r="C25" s="1">
        <v>0</v>
      </c>
      <c r="D25" s="1">
        <v>0</v>
      </c>
      <c r="E25" s="1">
        <v>0.1309723022085526</v>
      </c>
      <c r="F25" s="1">
        <v>0</v>
      </c>
      <c r="G25" s="1">
        <v>1.8433968370013827</v>
      </c>
      <c r="H25" s="1">
        <v>0.45076290182007017</v>
      </c>
      <c r="I25" s="1">
        <v>6.020775349574542E-2</v>
      </c>
      <c r="J25" s="1">
        <v>0.45099662141987734</v>
      </c>
      <c r="K25" s="1">
        <v>0.35257572213178784</v>
      </c>
      <c r="L25" s="1">
        <v>1.0132747950325582</v>
      </c>
      <c r="M25" s="1">
        <v>12.845361825054432</v>
      </c>
      <c r="N25" s="1">
        <v>29.568818807077033</v>
      </c>
      <c r="O25" s="1">
        <v>0.23121860864900629</v>
      </c>
      <c r="P25" s="1">
        <v>0.33732414646443926</v>
      </c>
      <c r="Q25" s="1">
        <v>0.55282400977185531</v>
      </c>
      <c r="R25" s="1">
        <v>3.1413414956784202</v>
      </c>
      <c r="S25" s="1">
        <v>6.2741013810630042</v>
      </c>
      <c r="T25" s="1">
        <v>14.025414583285821</v>
      </c>
      <c r="U25" s="1">
        <v>2.8607865534996146</v>
      </c>
      <c r="V25" s="1">
        <v>2.9614880349867145</v>
      </c>
      <c r="W25" s="1">
        <v>1.6583264176852215</v>
      </c>
      <c r="X25" s="1">
        <v>18.207710982453779</v>
      </c>
      <c r="Y25" s="1">
        <v>2.1960736519430903</v>
      </c>
      <c r="Z25" s="1">
        <v>0.83702256927758623</v>
      </c>
    </row>
    <row r="26" spans="1:26" ht="15" customHeight="1" x14ac:dyDescent="0.15">
      <c r="A26" t="str">
        <f t="shared" si="2"/>
        <v>WT liver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3.3230937852019125</v>
      </c>
      <c r="H26" s="1">
        <v>0.69458850444944231</v>
      </c>
      <c r="I26" s="1">
        <v>0</v>
      </c>
      <c r="J26" s="1">
        <v>0.49102911017852263</v>
      </c>
      <c r="K26" s="1">
        <v>0.20827268207942873</v>
      </c>
      <c r="L26" s="1">
        <v>1.2391994175114616</v>
      </c>
      <c r="M26" s="1">
        <v>15.957837785951561</v>
      </c>
      <c r="N26" s="1">
        <v>48.090899121278966</v>
      </c>
      <c r="O26" s="1">
        <v>0</v>
      </c>
      <c r="P26" s="1">
        <v>0.32760399418692515</v>
      </c>
      <c r="Q26" s="1">
        <v>0.42294559668421472</v>
      </c>
      <c r="R26" s="1">
        <v>1.4665878334667459</v>
      </c>
      <c r="S26" s="1">
        <v>5.8695701745847106</v>
      </c>
      <c r="T26" s="1">
        <v>14.768730920769045</v>
      </c>
      <c r="U26" s="1">
        <v>2.7164482540493227</v>
      </c>
      <c r="V26" s="1">
        <v>0.60056317451179142</v>
      </c>
      <c r="W26" s="1">
        <v>0.60138005483219581</v>
      </c>
      <c r="X26" s="1">
        <v>2.5156816633057777</v>
      </c>
      <c r="Y26" s="1">
        <v>0.32947770536996179</v>
      </c>
      <c r="Z26" s="1">
        <v>0.37609022158801514</v>
      </c>
    </row>
    <row r="27" spans="1:26" ht="15" customHeight="1" x14ac:dyDescent="0.15">
      <c r="A27" t="str">
        <f t="shared" si="2"/>
        <v>WT liver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2.1376145387922234</v>
      </c>
      <c r="H27" s="1">
        <v>0.33145771868270146</v>
      </c>
      <c r="I27" s="1">
        <v>0</v>
      </c>
      <c r="J27" s="1">
        <v>0.70873817305411768</v>
      </c>
      <c r="K27" s="1">
        <v>0.55191503814510512</v>
      </c>
      <c r="L27" s="1">
        <v>1.523187897000291</v>
      </c>
      <c r="M27" s="1">
        <v>16.090536289386414</v>
      </c>
      <c r="N27" s="1">
        <v>51.408797094290087</v>
      </c>
      <c r="O27" s="1">
        <v>0.39475433505090868</v>
      </c>
      <c r="P27" s="1">
        <v>0.34047667582191049</v>
      </c>
      <c r="Q27" s="1">
        <v>0</v>
      </c>
      <c r="R27" s="1">
        <v>2.3421023949718434</v>
      </c>
      <c r="S27" s="1">
        <v>4.5278713697808142</v>
      </c>
      <c r="T27" s="1">
        <v>12.57065705854545</v>
      </c>
      <c r="U27" s="1">
        <v>1.251967985758353</v>
      </c>
      <c r="V27" s="1">
        <v>1.0552042279413236</v>
      </c>
      <c r="W27" s="1">
        <v>0.98522560422141148</v>
      </c>
      <c r="X27" s="1">
        <v>2.7426714395543397</v>
      </c>
      <c r="Y27" s="1">
        <v>0.41680614352835332</v>
      </c>
      <c r="Z27" s="1">
        <v>0.62001601547436158</v>
      </c>
    </row>
    <row r="28" spans="1:26" ht="15" customHeight="1" x14ac:dyDescent="0.15">
      <c r="A28" t="str">
        <f t="shared" si="2"/>
        <v>WT liver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1.5193109865502641</v>
      </c>
      <c r="H28" s="1">
        <v>0</v>
      </c>
      <c r="I28" s="1">
        <v>0</v>
      </c>
      <c r="J28" s="1">
        <v>0.31632434939411325</v>
      </c>
      <c r="K28" s="1">
        <v>0</v>
      </c>
      <c r="L28" s="1">
        <v>0.6482362795315092</v>
      </c>
      <c r="M28" s="1">
        <v>12.912004094816496</v>
      </c>
      <c r="N28" s="1">
        <v>27.977408484307766</v>
      </c>
      <c r="O28" s="1">
        <v>2.3769014037187054E-2</v>
      </c>
      <c r="P28" s="1">
        <v>0.12243211755332761</v>
      </c>
      <c r="Q28" s="1">
        <v>6.7914441288123975E-2</v>
      </c>
      <c r="R28" s="1">
        <v>4.4463251317116725</v>
      </c>
      <c r="S28" s="1">
        <v>3.7617691753095408</v>
      </c>
      <c r="T28" s="1">
        <v>13.240867459719233</v>
      </c>
      <c r="U28" s="1">
        <v>1.7959901414561827</v>
      </c>
      <c r="V28" s="1">
        <v>3.2321476578792052</v>
      </c>
      <c r="W28" s="1">
        <v>1.6352281742891674</v>
      </c>
      <c r="X28" s="1">
        <v>27.270226131426053</v>
      </c>
      <c r="Y28" s="1">
        <v>0.8645687321070934</v>
      </c>
      <c r="Z28" s="1">
        <v>0.16547762862306625</v>
      </c>
    </row>
    <row r="29" spans="1:26" ht="15" customHeight="1" x14ac:dyDescent="0.15">
      <c r="A29" t="str">
        <f t="shared" si="2"/>
        <v>WT liver</v>
      </c>
      <c r="B29" s="1">
        <v>0.22701413426370379</v>
      </c>
      <c r="C29" s="1">
        <v>0.71217513458756887</v>
      </c>
      <c r="D29" s="1">
        <v>0</v>
      </c>
      <c r="E29" s="1">
        <v>0.10628104530978871</v>
      </c>
      <c r="F29" s="1">
        <v>0</v>
      </c>
      <c r="G29" s="1">
        <v>3.5922569708347267</v>
      </c>
      <c r="H29" s="1">
        <v>1.9811633966154836</v>
      </c>
      <c r="I29" s="1">
        <v>6.2762430202720779E-2</v>
      </c>
      <c r="J29" s="1">
        <v>0.7155790934767664</v>
      </c>
      <c r="K29" s="1">
        <v>0.34500682702468805</v>
      </c>
      <c r="L29" s="1">
        <v>1.4245299917331964</v>
      </c>
      <c r="M29" s="1">
        <v>18.26505028102045</v>
      </c>
      <c r="N29" s="1">
        <v>35.97138281969567</v>
      </c>
      <c r="O29" s="1">
        <v>1.1085683389616061</v>
      </c>
      <c r="P29" s="1">
        <v>0.26836319948962523</v>
      </c>
      <c r="Q29" s="1">
        <v>0.50115930191852753</v>
      </c>
      <c r="R29" s="1">
        <v>1.3980711159285091</v>
      </c>
      <c r="S29" s="1">
        <v>6.7403957829334304</v>
      </c>
      <c r="T29" s="1">
        <v>20.881407099743196</v>
      </c>
      <c r="U29" s="1">
        <v>2.5367660898170619</v>
      </c>
      <c r="V29" s="1">
        <v>0.49237529217084397</v>
      </c>
      <c r="W29" s="1">
        <v>5.7862520445558993E-2</v>
      </c>
      <c r="X29" s="1">
        <v>1.8824185836006164</v>
      </c>
      <c r="Y29" s="1">
        <v>0.28708733187476893</v>
      </c>
      <c r="Z29" s="1">
        <v>0.44232321835151045</v>
      </c>
    </row>
    <row r="30" spans="1:26" ht="15" customHeight="1" x14ac:dyDescent="0.15">
      <c r="A30" t="str">
        <f t="shared" si="2"/>
        <v>COX14 liver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1.576580681835319</v>
      </c>
      <c r="H30" s="1">
        <v>0.24937549767271003</v>
      </c>
      <c r="I30" s="1">
        <v>0</v>
      </c>
      <c r="J30" s="1">
        <v>0.14709998006030672</v>
      </c>
      <c r="K30" s="1">
        <v>4.1453209706295513E-2</v>
      </c>
      <c r="L30" s="1">
        <v>1.1244444824044162</v>
      </c>
      <c r="M30" s="1">
        <v>23.048347023916516</v>
      </c>
      <c r="N30" s="1">
        <v>40.14494734544347</v>
      </c>
      <c r="O30" s="1">
        <v>0.6945039632013511</v>
      </c>
      <c r="P30" s="1">
        <v>9.2489203220824961E-2</v>
      </c>
      <c r="Q30" s="1">
        <v>0.22677804373573318</v>
      </c>
      <c r="R30" s="1">
        <v>2.9007817993229774</v>
      </c>
      <c r="S30" s="1">
        <v>5.4210358832780328</v>
      </c>
      <c r="T30" s="1">
        <v>17.512667046317542</v>
      </c>
      <c r="U30" s="1">
        <v>1.3796602613291242</v>
      </c>
      <c r="V30" s="1">
        <v>1.0715677499532168</v>
      </c>
      <c r="W30" s="1">
        <v>0.70281840570659426</v>
      </c>
      <c r="X30" s="1">
        <v>3.1062665908708942</v>
      </c>
      <c r="Y30" s="1">
        <v>0.30742816764870878</v>
      </c>
      <c r="Z30" s="1">
        <v>0.251754664375966</v>
      </c>
    </row>
    <row r="31" spans="1:26" ht="15" customHeight="1" x14ac:dyDescent="0.15">
      <c r="A31" t="str">
        <f t="shared" si="2"/>
        <v>COX14 liver</v>
      </c>
      <c r="B31" s="1">
        <v>0.26637365494586435</v>
      </c>
      <c r="C31" s="1">
        <v>0</v>
      </c>
      <c r="D31" s="1">
        <v>0</v>
      </c>
      <c r="E31" s="1">
        <v>0.59564047000844089</v>
      </c>
      <c r="F31" s="1">
        <v>0</v>
      </c>
      <c r="G31" s="1">
        <v>2.0589809217762181</v>
      </c>
      <c r="H31" s="1">
        <v>0.94044698774287971</v>
      </c>
      <c r="I31" s="1">
        <v>0</v>
      </c>
      <c r="J31" s="1">
        <v>0.3405510372995636</v>
      </c>
      <c r="K31" s="1">
        <v>0</v>
      </c>
      <c r="L31" s="1">
        <v>1.7149395048645559</v>
      </c>
      <c r="M31" s="1">
        <v>20.872624498003294</v>
      </c>
      <c r="N31" s="1">
        <v>38.239995517569838</v>
      </c>
      <c r="O31" s="1">
        <v>1.5897389292632629</v>
      </c>
      <c r="P31" s="1">
        <v>0.31846383131863437</v>
      </c>
      <c r="Q31" s="1">
        <v>0.22038018314421595</v>
      </c>
      <c r="R31" s="1">
        <v>2.2843553482893912</v>
      </c>
      <c r="S31" s="1">
        <v>4.8180579938607169</v>
      </c>
      <c r="T31" s="1">
        <v>15.637340541179066</v>
      </c>
      <c r="U31" s="1">
        <v>1.7417831092517897</v>
      </c>
      <c r="V31" s="1">
        <v>2.0876440429432686</v>
      </c>
      <c r="W31" s="1">
        <v>1.607562075937393</v>
      </c>
      <c r="X31" s="1">
        <v>3.7801897595656659</v>
      </c>
      <c r="Y31" s="1">
        <v>0.34710880437659825</v>
      </c>
      <c r="Z31" s="1">
        <v>0.53782278865937305</v>
      </c>
    </row>
    <row r="32" spans="1:26" ht="15" customHeight="1" x14ac:dyDescent="0.15">
      <c r="A32" t="str">
        <f t="shared" si="2"/>
        <v>COX14 liver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2.2905964136315879</v>
      </c>
      <c r="H32" s="1">
        <v>0.86674731811396799</v>
      </c>
      <c r="I32" s="1">
        <v>0</v>
      </c>
      <c r="J32" s="1">
        <v>0.55563848523451276</v>
      </c>
      <c r="K32" s="1">
        <v>0.28496631987919668</v>
      </c>
      <c r="L32" s="1">
        <v>1.6401147218558556</v>
      </c>
      <c r="M32" s="1">
        <v>23.531747300752649</v>
      </c>
      <c r="N32" s="1">
        <v>42.149517004700279</v>
      </c>
      <c r="O32" s="1">
        <v>2.7511969543289028E-3</v>
      </c>
      <c r="P32" s="1">
        <v>0.265857414894699</v>
      </c>
      <c r="Q32" s="1">
        <v>0.55907060169958556</v>
      </c>
      <c r="R32" s="1">
        <v>2.2867504760154045</v>
      </c>
      <c r="S32" s="1">
        <v>5.3609050828843374</v>
      </c>
      <c r="T32" s="1">
        <v>13.377169721164021</v>
      </c>
      <c r="U32" s="1">
        <v>9.4470992697354872E-2</v>
      </c>
      <c r="V32" s="1">
        <v>1.5822599136810029</v>
      </c>
      <c r="W32" s="1">
        <v>1.0366955738512456</v>
      </c>
      <c r="X32" s="1">
        <v>3.0884582344914349</v>
      </c>
      <c r="Y32" s="1">
        <v>0.49073165354742887</v>
      </c>
      <c r="Z32" s="1">
        <v>0.53555157395110897</v>
      </c>
    </row>
    <row r="33" spans="1:26" ht="15" customHeight="1" x14ac:dyDescent="0.15">
      <c r="A33" t="str">
        <f t="shared" si="2"/>
        <v>COX14 liver</v>
      </c>
      <c r="B33" s="1">
        <v>0.28241815187577279</v>
      </c>
      <c r="C33" s="1">
        <v>1.9721151536066919</v>
      </c>
      <c r="D33" s="1">
        <v>0</v>
      </c>
      <c r="E33" s="1">
        <v>1.0660101483246154</v>
      </c>
      <c r="F33" s="1">
        <v>0</v>
      </c>
      <c r="G33" s="1">
        <v>2.3887853798375858</v>
      </c>
      <c r="H33" s="1">
        <v>2.3759007800030463</v>
      </c>
      <c r="I33" s="1">
        <v>0</v>
      </c>
      <c r="J33" s="1">
        <v>1.0083132767710259</v>
      </c>
      <c r="K33" s="1">
        <v>1.1557238291859349</v>
      </c>
      <c r="L33" s="1">
        <v>1.0485735834942849</v>
      </c>
      <c r="M33" s="1">
        <v>16.292909149994404</v>
      </c>
      <c r="N33" s="1">
        <v>36.0136988217942</v>
      </c>
      <c r="O33" s="1">
        <v>0.71466778620378313</v>
      </c>
      <c r="P33" s="1">
        <v>0.54363604781450814</v>
      </c>
      <c r="Q33" s="1">
        <v>1.1655838168602843</v>
      </c>
      <c r="R33" s="1">
        <v>2.479330938027116</v>
      </c>
      <c r="S33" s="1">
        <v>3.8783059677105971</v>
      </c>
      <c r="T33" s="1">
        <v>21.206907711295038</v>
      </c>
      <c r="U33" s="1">
        <v>0.45777659945274779</v>
      </c>
      <c r="V33" s="1">
        <v>1.7899438572886115</v>
      </c>
      <c r="W33" s="1">
        <v>0.5473528166066528</v>
      </c>
      <c r="X33" s="1">
        <v>2.9040329886097909</v>
      </c>
      <c r="Y33" s="1">
        <v>0.70801319524329676</v>
      </c>
      <c r="Z33" s="1">
        <v>0</v>
      </c>
    </row>
    <row r="34" spans="1:26" ht="15" customHeight="1" x14ac:dyDescent="0.15">
      <c r="A34" t="str">
        <f t="shared" si="2"/>
        <v>COX14 liver</v>
      </c>
      <c r="B34" s="1">
        <v>0.18838593053758232</v>
      </c>
      <c r="C34" s="1">
        <v>0.16101470016061792</v>
      </c>
      <c r="D34" s="1">
        <v>0</v>
      </c>
      <c r="E34" s="1">
        <v>0</v>
      </c>
      <c r="F34" s="1">
        <v>0</v>
      </c>
      <c r="G34" s="1">
        <v>0</v>
      </c>
      <c r="H34" s="1">
        <v>1.1793333943058506</v>
      </c>
      <c r="I34" s="1">
        <v>0.17606977729657419</v>
      </c>
      <c r="J34" s="1">
        <v>0.37608051570379381</v>
      </c>
      <c r="K34" s="1">
        <v>0.55158057023966001</v>
      </c>
      <c r="L34" s="1">
        <v>0.75157961963516473</v>
      </c>
      <c r="M34" s="1">
        <v>14.670166218227905</v>
      </c>
      <c r="N34" s="1">
        <v>40.722767779033049</v>
      </c>
      <c r="O34" s="1">
        <v>1.6551972409381026</v>
      </c>
      <c r="P34" s="1">
        <v>0.73736235169641429</v>
      </c>
      <c r="Q34" s="1">
        <v>0.25690519196411526</v>
      </c>
      <c r="R34" s="1">
        <v>3.1020515967291069</v>
      </c>
      <c r="S34" s="1">
        <v>5.9268027150327258</v>
      </c>
      <c r="T34" s="1">
        <v>12.071590376280106</v>
      </c>
      <c r="U34" s="1">
        <v>1.8671666817333377</v>
      </c>
      <c r="V34" s="1">
        <v>2.4655485002577655</v>
      </c>
      <c r="W34" s="1">
        <v>1.2478911103515336</v>
      </c>
      <c r="X34" s="1">
        <v>9.6549498721408877</v>
      </c>
      <c r="Y34" s="1">
        <v>1.1363490803773248</v>
      </c>
      <c r="Z34" s="1">
        <v>1.1012067773583625</v>
      </c>
    </row>
    <row r="35" spans="1:26" ht="15" customHeight="1" x14ac:dyDescent="0.15">
      <c r="A35" t="str">
        <f t="shared" si="2"/>
        <v>COX14 liver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1.6926884027176234</v>
      </c>
      <c r="H35" s="1">
        <v>0.22030579602015779</v>
      </c>
      <c r="I35" s="1">
        <v>0</v>
      </c>
      <c r="J35" s="1">
        <v>0.33988394192895427</v>
      </c>
      <c r="K35" s="1">
        <v>0.33530328141505783</v>
      </c>
      <c r="L35" s="1">
        <v>1.1971637702768505</v>
      </c>
      <c r="M35" s="1">
        <v>20.010887144935634</v>
      </c>
      <c r="N35" s="1">
        <v>34.997240912912957</v>
      </c>
      <c r="O35" s="1">
        <v>0.34935301319087908</v>
      </c>
      <c r="P35" s="1">
        <v>0.73153348422479081</v>
      </c>
      <c r="Q35" s="1">
        <v>1.2809415316095543</v>
      </c>
      <c r="R35" s="1">
        <v>2.4848620071060319</v>
      </c>
      <c r="S35" s="1">
        <v>6.3243739682716686</v>
      </c>
      <c r="T35" s="1">
        <v>20.505749507299683</v>
      </c>
      <c r="U35" s="1">
        <v>2.4787478274701917</v>
      </c>
      <c r="V35" s="1">
        <v>1.5744154528102439</v>
      </c>
      <c r="W35" s="1">
        <v>0.71279184501507409</v>
      </c>
      <c r="X35" s="1">
        <v>3.0633851875617175</v>
      </c>
      <c r="Y35" s="1">
        <v>0.81072961985275283</v>
      </c>
      <c r="Z35" s="1">
        <v>0.88964330538014735</v>
      </c>
    </row>
    <row r="36" spans="1:26" ht="15" customHeight="1" x14ac:dyDescent="0.15">
      <c r="A36" t="str">
        <f t="shared" si="2"/>
        <v>COX14 liver</v>
      </c>
      <c r="B36" s="1">
        <v>0</v>
      </c>
      <c r="C36" s="1">
        <v>4.1980928094434308E-2</v>
      </c>
      <c r="D36" s="1">
        <v>0</v>
      </c>
      <c r="E36" s="1">
        <v>0</v>
      </c>
      <c r="F36" s="1">
        <v>0</v>
      </c>
      <c r="G36" s="1">
        <v>1.6896374325846384</v>
      </c>
      <c r="H36" s="1">
        <v>0.23644013476446329</v>
      </c>
      <c r="I36" s="1">
        <v>0</v>
      </c>
      <c r="J36" s="1">
        <v>0.4149799843081754</v>
      </c>
      <c r="K36" s="1">
        <v>0.46637153880322491</v>
      </c>
      <c r="L36" s="1">
        <v>1.4487655502408954</v>
      </c>
      <c r="M36" s="1">
        <v>17.77524370596684</v>
      </c>
      <c r="N36" s="1">
        <v>35.70912689174164</v>
      </c>
      <c r="O36" s="1">
        <v>0.83501194635963971</v>
      </c>
      <c r="P36" s="1">
        <v>0.46771905915596729</v>
      </c>
      <c r="Q36" s="1">
        <v>0.53212923408793678</v>
      </c>
      <c r="R36" s="1">
        <v>2.8549426532463791</v>
      </c>
      <c r="S36" s="1">
        <v>6.1968559651595756</v>
      </c>
      <c r="T36" s="1">
        <v>22.217041271302666</v>
      </c>
      <c r="U36" s="1">
        <v>1.7439834745018423</v>
      </c>
      <c r="V36" s="1">
        <v>1.1628990007490729</v>
      </c>
      <c r="W36" s="1">
        <v>0.94625508545577253</v>
      </c>
      <c r="X36" s="1">
        <v>4.1637564185865203</v>
      </c>
      <c r="Y36" s="1">
        <v>0.96780554115441031</v>
      </c>
      <c r="Z36" s="1">
        <v>0.12905418373588634</v>
      </c>
    </row>
    <row r="37" spans="1:26" ht="15" customHeight="1" x14ac:dyDescent="0.15">
      <c r="A37" t="str">
        <f t="shared" si="2"/>
        <v>COX14 liver</v>
      </c>
      <c r="B37" s="1">
        <v>0.21499689107621422</v>
      </c>
      <c r="C37" s="1">
        <v>0</v>
      </c>
      <c r="D37" s="1">
        <v>0</v>
      </c>
      <c r="E37" s="1">
        <v>0</v>
      </c>
      <c r="F37" s="1">
        <v>0.10388385034474897</v>
      </c>
      <c r="G37" s="1">
        <v>1.6589880987825567</v>
      </c>
      <c r="H37" s="1">
        <v>0.52525129489342648</v>
      </c>
      <c r="I37" s="1">
        <v>0</v>
      </c>
      <c r="J37" s="1">
        <v>0.29928637834701305</v>
      </c>
      <c r="K37" s="1">
        <v>0.27423379931645836</v>
      </c>
      <c r="L37" s="1">
        <v>1.9270802667616347</v>
      </c>
      <c r="M37" s="1">
        <v>19.605869020717265</v>
      </c>
      <c r="N37" s="1">
        <v>35.52795622554067</v>
      </c>
      <c r="O37" s="1">
        <v>1.4056823582677296</v>
      </c>
      <c r="P37" s="1">
        <v>0.56454585936488777</v>
      </c>
      <c r="Q37" s="1">
        <v>0.982935815521367</v>
      </c>
      <c r="R37" s="1">
        <v>2.7817569144182772</v>
      </c>
      <c r="S37" s="1">
        <v>5.9135469913543419</v>
      </c>
      <c r="T37" s="1">
        <v>19.298802519776043</v>
      </c>
      <c r="U37" s="1">
        <v>2.238212344930929</v>
      </c>
      <c r="V37" s="1">
        <v>0.98231362071433104</v>
      </c>
      <c r="W37" s="1">
        <v>0.80973314545646613</v>
      </c>
      <c r="X37" s="1">
        <v>3.7205550272829213</v>
      </c>
      <c r="Y37" s="1">
        <v>0.25042685913634227</v>
      </c>
      <c r="Z37" s="1">
        <v>0.91394271799636329</v>
      </c>
    </row>
    <row r="40" spans="1:26" ht="15" customHeight="1" x14ac:dyDescent="0.15">
      <c r="A40" s="1" t="s">
        <v>293</v>
      </c>
    </row>
    <row r="41" spans="1:26" ht="15" customHeight="1" x14ac:dyDescent="0.15">
      <c r="A41" s="1" t="s">
        <v>24</v>
      </c>
      <c r="B41" s="1" t="str">
        <f>B21</f>
        <v xml:space="preserve"> 30:1</v>
      </c>
      <c r="C41" s="1" t="str">
        <f t="shared" ref="C41:Z41" si="3">C21</f>
        <v xml:space="preserve"> 30:0</v>
      </c>
      <c r="D41" s="1" t="str">
        <f t="shared" si="3"/>
        <v xml:space="preserve"> O-32:1</v>
      </c>
      <c r="E41" s="1" t="str">
        <f t="shared" si="3"/>
        <v xml:space="preserve"> O-32:0</v>
      </c>
      <c r="F41" s="1" t="str">
        <f t="shared" si="3"/>
        <v xml:space="preserve"> 32:2</v>
      </c>
      <c r="G41" s="1" t="str">
        <f t="shared" si="3"/>
        <v xml:space="preserve"> 32:1</v>
      </c>
      <c r="H41" s="1" t="str">
        <f t="shared" si="3"/>
        <v xml:space="preserve"> 32:0</v>
      </c>
      <c r="I41" s="1" t="str">
        <f t="shared" si="3"/>
        <v xml:space="preserve"> O-34:2</v>
      </c>
      <c r="J41" s="1" t="str">
        <f t="shared" si="3"/>
        <v xml:space="preserve"> O-34:1</v>
      </c>
      <c r="K41" s="1" t="str">
        <f t="shared" si="3"/>
        <v xml:space="preserve"> O-34:0</v>
      </c>
      <c r="L41" s="1" t="str">
        <f t="shared" si="3"/>
        <v xml:space="preserve"> 34:3</v>
      </c>
      <c r="M41" s="1" t="str">
        <f t="shared" si="3"/>
        <v xml:space="preserve"> 34:2</v>
      </c>
      <c r="N41" s="1" t="str">
        <f t="shared" si="3"/>
        <v xml:space="preserve"> 34:1</v>
      </c>
      <c r="O41" s="1" t="str">
        <f t="shared" si="3"/>
        <v xml:space="preserve"> 34:0</v>
      </c>
      <c r="P41" s="1" t="str">
        <f t="shared" si="3"/>
        <v xml:space="preserve"> O-36:2</v>
      </c>
      <c r="Q41" s="1" t="str">
        <f t="shared" si="3"/>
        <v xml:space="preserve"> O-36:1</v>
      </c>
      <c r="R41" s="1" t="str">
        <f t="shared" si="3"/>
        <v xml:space="preserve"> 36:4</v>
      </c>
      <c r="S41" s="1" t="str">
        <f t="shared" si="3"/>
        <v xml:space="preserve"> 36:3</v>
      </c>
      <c r="T41" s="1" t="str">
        <f t="shared" si="3"/>
        <v xml:space="preserve"> 36:2</v>
      </c>
      <c r="U41" s="1" t="str">
        <f t="shared" si="3"/>
        <v xml:space="preserve"> 36:1</v>
      </c>
      <c r="V41" s="1" t="str">
        <f t="shared" si="3"/>
        <v xml:space="preserve"> 38:6</v>
      </c>
      <c r="W41" s="1" t="str">
        <f t="shared" si="3"/>
        <v xml:space="preserve"> 38:5</v>
      </c>
      <c r="X41" s="1" t="str">
        <f t="shared" si="3"/>
        <v xml:space="preserve"> 38:4</v>
      </c>
      <c r="Y41" s="1" t="str">
        <f t="shared" si="3"/>
        <v xml:space="preserve"> 38:3</v>
      </c>
      <c r="Z41" s="1" t="str">
        <f t="shared" si="3"/>
        <v xml:space="preserve"> 38:2</v>
      </c>
    </row>
    <row r="42" spans="1:26" ht="15" customHeight="1" x14ac:dyDescent="0.15">
      <c r="A42" s="1" t="str">
        <f>A22</f>
        <v>WT liver</v>
      </c>
      <c r="B42" s="1">
        <f>AVERAGE(B22:B29)</f>
        <v>4.3201612301557932E-2</v>
      </c>
      <c r="C42" s="1">
        <f t="shared" ref="C42:Z42" si="4">AVERAGE(C22:C29)</f>
        <v>0.254020522259158</v>
      </c>
      <c r="D42" s="1">
        <f t="shared" si="4"/>
        <v>0</v>
      </c>
      <c r="E42" s="1">
        <f t="shared" si="4"/>
        <v>5.8111279455362937E-2</v>
      </c>
      <c r="F42" s="1">
        <f t="shared" si="4"/>
        <v>5.2064065340795995E-2</v>
      </c>
      <c r="G42" s="1">
        <f t="shared" si="4"/>
        <v>2.9599075343494783</v>
      </c>
      <c r="H42" s="1">
        <f t="shared" si="4"/>
        <v>0.86223087827915235</v>
      </c>
      <c r="I42" s="1">
        <f t="shared" si="4"/>
        <v>4.846215581158942E-2</v>
      </c>
      <c r="J42" s="1">
        <f t="shared" si="4"/>
        <v>0.40284888812007497</v>
      </c>
      <c r="K42" s="1">
        <f t="shared" si="4"/>
        <v>0.22510720572119525</v>
      </c>
      <c r="L42" s="1">
        <f t="shared" si="4"/>
        <v>1.2521015384655845</v>
      </c>
      <c r="M42" s="1">
        <f t="shared" si="4"/>
        <v>17.008634764029534</v>
      </c>
      <c r="N42" s="1">
        <f t="shared" si="4"/>
        <v>39.559984316555777</v>
      </c>
      <c r="O42" s="1">
        <f t="shared" si="4"/>
        <v>0.35637492647088015</v>
      </c>
      <c r="P42" s="1">
        <f t="shared" si="4"/>
        <v>0.27270298923833003</v>
      </c>
      <c r="Q42" s="1">
        <f t="shared" si="4"/>
        <v>0.27119612521108682</v>
      </c>
      <c r="R42" s="1">
        <f t="shared" si="4"/>
        <v>2.430794447405896</v>
      </c>
      <c r="S42" s="1">
        <f t="shared" si="4"/>
        <v>5.541638419004598</v>
      </c>
      <c r="T42" s="1">
        <f t="shared" si="4"/>
        <v>14.880634312595152</v>
      </c>
      <c r="U42" s="1">
        <f t="shared" si="4"/>
        <v>2.3026764386411789</v>
      </c>
      <c r="V42" s="1">
        <f t="shared" si="4"/>
        <v>1.3805325014454066</v>
      </c>
      <c r="W42" s="1">
        <f t="shared" si="4"/>
        <v>0.78332360975857418</v>
      </c>
      <c r="X42" s="1">
        <f t="shared" si="4"/>
        <v>7.8732237331038268</v>
      </c>
      <c r="Y42" s="1">
        <f t="shared" si="4"/>
        <v>0.72447385143488296</v>
      </c>
      <c r="Z42" s="1">
        <f t="shared" si="4"/>
        <v>0.4557538850009345</v>
      </c>
    </row>
    <row r="43" spans="1:26" ht="15" customHeight="1" x14ac:dyDescent="0.15">
      <c r="A43" s="1" t="str">
        <f>A30</f>
        <v>COX14 liver</v>
      </c>
      <c r="B43" s="1">
        <f>AVERAGE(B30:B37)</f>
        <v>0.11902182855442921</v>
      </c>
      <c r="C43" s="1">
        <f t="shared" ref="C43:Z43" si="5">AVERAGE(C30:C37)</f>
        <v>0.27188884773271799</v>
      </c>
      <c r="D43" s="1">
        <f t="shared" si="5"/>
        <v>0</v>
      </c>
      <c r="E43" s="1">
        <f t="shared" si="5"/>
        <v>0.20770632729163202</v>
      </c>
      <c r="F43" s="1">
        <f t="shared" si="5"/>
        <v>1.2985481293093621E-2</v>
      </c>
      <c r="G43" s="1">
        <f t="shared" si="5"/>
        <v>1.669532166395691</v>
      </c>
      <c r="H43" s="1">
        <f t="shared" si="5"/>
        <v>0.82422515043956279</v>
      </c>
      <c r="I43" s="1">
        <f t="shared" si="5"/>
        <v>2.2008722162071774E-2</v>
      </c>
      <c r="J43" s="1">
        <f t="shared" si="5"/>
        <v>0.43522919995666826</v>
      </c>
      <c r="K43" s="1">
        <f t="shared" si="5"/>
        <v>0.38870406856822853</v>
      </c>
      <c r="L43" s="1">
        <f t="shared" si="5"/>
        <v>1.3565826874417075</v>
      </c>
      <c r="M43" s="1">
        <f t="shared" si="5"/>
        <v>19.475974257814315</v>
      </c>
      <c r="N43" s="1">
        <f t="shared" si="5"/>
        <v>37.938156312342009</v>
      </c>
      <c r="O43" s="1">
        <f t="shared" si="5"/>
        <v>0.9058633042973846</v>
      </c>
      <c r="P43" s="1">
        <f t="shared" si="5"/>
        <v>0.46520090646134082</v>
      </c>
      <c r="Q43" s="1">
        <f t="shared" si="5"/>
        <v>0.65309055232784907</v>
      </c>
      <c r="R43" s="1">
        <f t="shared" si="5"/>
        <v>2.6468539666443354</v>
      </c>
      <c r="S43" s="1">
        <f t="shared" si="5"/>
        <v>5.4799855709439997</v>
      </c>
      <c r="T43" s="1">
        <f t="shared" si="5"/>
        <v>17.72840858682677</v>
      </c>
      <c r="U43" s="1">
        <f t="shared" si="5"/>
        <v>1.5002251614209146</v>
      </c>
      <c r="V43" s="1">
        <f t="shared" si="5"/>
        <v>1.5895740172996893</v>
      </c>
      <c r="W43" s="1">
        <f t="shared" si="5"/>
        <v>0.95138750729759147</v>
      </c>
      <c r="X43" s="1">
        <f t="shared" si="5"/>
        <v>4.1851992598887291</v>
      </c>
      <c r="Y43" s="1">
        <f t="shared" si="5"/>
        <v>0.62732411516710795</v>
      </c>
      <c r="Z43" s="1">
        <f t="shared" si="5"/>
        <v>0.54487200143215087</v>
      </c>
    </row>
    <row r="46" spans="1:26" ht="15" customHeight="1" x14ac:dyDescent="0.15">
      <c r="A46" s="1" t="s">
        <v>294</v>
      </c>
    </row>
    <row r="47" spans="1:26" ht="15" customHeight="1" x14ac:dyDescent="0.15">
      <c r="A47" s="1" t="s">
        <v>24</v>
      </c>
      <c r="B47" s="1" t="str">
        <f t="shared" ref="B47:Z47" si="6">B21</f>
        <v xml:space="preserve"> 30:1</v>
      </c>
      <c r="C47" s="1" t="str">
        <f t="shared" si="6"/>
        <v xml:space="preserve"> 30:0</v>
      </c>
      <c r="D47" s="1" t="str">
        <f t="shared" si="6"/>
        <v xml:space="preserve"> O-32:1</v>
      </c>
      <c r="E47" s="1" t="str">
        <f t="shared" si="6"/>
        <v xml:space="preserve"> O-32:0</v>
      </c>
      <c r="F47" s="1" t="str">
        <f t="shared" si="6"/>
        <v xml:space="preserve"> 32:2</v>
      </c>
      <c r="G47" s="1" t="str">
        <f t="shared" si="6"/>
        <v xml:space="preserve"> 32:1</v>
      </c>
      <c r="H47" s="1" t="str">
        <f t="shared" si="6"/>
        <v xml:space="preserve"> 32:0</v>
      </c>
      <c r="I47" s="1" t="str">
        <f t="shared" si="6"/>
        <v xml:space="preserve"> O-34:2</v>
      </c>
      <c r="J47" s="1" t="str">
        <f t="shared" si="6"/>
        <v xml:space="preserve"> O-34:1</v>
      </c>
      <c r="K47" s="1" t="str">
        <f t="shared" si="6"/>
        <v xml:space="preserve"> O-34:0</v>
      </c>
      <c r="L47" s="1" t="str">
        <f t="shared" si="6"/>
        <v xml:space="preserve"> 34:3</v>
      </c>
      <c r="M47" s="1" t="str">
        <f t="shared" si="6"/>
        <v xml:space="preserve"> 34:2</v>
      </c>
      <c r="N47" s="1" t="str">
        <f t="shared" si="6"/>
        <v xml:space="preserve"> 34:1</v>
      </c>
      <c r="O47" s="1" t="str">
        <f t="shared" si="6"/>
        <v xml:space="preserve"> 34:0</v>
      </c>
      <c r="P47" s="1" t="str">
        <f t="shared" si="6"/>
        <v xml:space="preserve"> O-36:2</v>
      </c>
      <c r="Q47" s="1" t="str">
        <f t="shared" si="6"/>
        <v xml:space="preserve"> O-36:1</v>
      </c>
      <c r="R47" s="1" t="str">
        <f t="shared" si="6"/>
        <v xml:space="preserve"> 36:4</v>
      </c>
      <c r="S47" s="1" t="str">
        <f t="shared" si="6"/>
        <v xml:space="preserve"> 36:3</v>
      </c>
      <c r="T47" s="1" t="str">
        <f t="shared" si="6"/>
        <v xml:space="preserve"> 36:2</v>
      </c>
      <c r="U47" s="1" t="str">
        <f t="shared" si="6"/>
        <v xml:space="preserve"> 36:1</v>
      </c>
      <c r="V47" s="1" t="str">
        <f t="shared" si="6"/>
        <v xml:space="preserve"> 38:6</v>
      </c>
      <c r="W47" s="1" t="str">
        <f t="shared" si="6"/>
        <v xml:space="preserve"> 38:5</v>
      </c>
      <c r="X47" s="1" t="str">
        <f t="shared" si="6"/>
        <v xml:space="preserve"> 38:4</v>
      </c>
      <c r="Y47" s="1" t="str">
        <f t="shared" si="6"/>
        <v xml:space="preserve"> 38:3</v>
      </c>
      <c r="Z47" s="1" t="str">
        <f t="shared" si="6"/>
        <v xml:space="preserve"> 38:2</v>
      </c>
    </row>
    <row r="48" spans="1:26" ht="15" customHeight="1" x14ac:dyDescent="0.15">
      <c r="A48" s="1" t="str">
        <f>A42</f>
        <v>WT liver</v>
      </c>
      <c r="B48" s="1">
        <f>STDEV(B22:B29)</f>
        <v>8.1497578710567467E-2</v>
      </c>
      <c r="C48" s="1">
        <f t="shared" ref="C48:Z48" si="7">STDEV(C22:C29)</f>
        <v>0.42482491938247108</v>
      </c>
      <c r="D48" s="1">
        <f t="shared" si="7"/>
        <v>0</v>
      </c>
      <c r="E48" s="1">
        <f t="shared" si="7"/>
        <v>8.7221058215375874E-2</v>
      </c>
      <c r="F48" s="1">
        <f t="shared" si="7"/>
        <v>9.9792454056527577E-2</v>
      </c>
      <c r="G48" s="1">
        <f t="shared" si="7"/>
        <v>1.0460300576262025</v>
      </c>
      <c r="H48" s="1">
        <f t="shared" si="7"/>
        <v>0.75447451275493993</v>
      </c>
      <c r="I48" s="1">
        <f t="shared" si="7"/>
        <v>9.1695045538670528E-2</v>
      </c>
      <c r="J48" s="1">
        <f t="shared" si="7"/>
        <v>0.24906571959860016</v>
      </c>
      <c r="K48" s="1">
        <f t="shared" si="7"/>
        <v>0.19420039241147022</v>
      </c>
      <c r="L48" s="1">
        <f t="shared" si="7"/>
        <v>0.31862551572266196</v>
      </c>
      <c r="M48" s="1">
        <f t="shared" si="7"/>
        <v>3.1112155847436038</v>
      </c>
      <c r="N48" s="1">
        <f t="shared" si="7"/>
        <v>8.2670180028177107</v>
      </c>
      <c r="O48" s="1">
        <f t="shared" si="7"/>
        <v>0.36180976550327026</v>
      </c>
      <c r="P48" s="1">
        <f t="shared" si="7"/>
        <v>8.8838044285585935E-2</v>
      </c>
      <c r="Q48" s="1">
        <f t="shared" si="7"/>
        <v>0.27830451318987159</v>
      </c>
      <c r="R48" s="1">
        <f t="shared" si="7"/>
        <v>0.98545471555860698</v>
      </c>
      <c r="S48" s="1">
        <f t="shared" si="7"/>
        <v>0.96878038186547055</v>
      </c>
      <c r="T48" s="1">
        <f t="shared" si="7"/>
        <v>2.6451707057606173</v>
      </c>
      <c r="U48" s="1">
        <f t="shared" si="7"/>
        <v>0.55661787870212931</v>
      </c>
      <c r="V48" s="1">
        <f t="shared" si="7"/>
        <v>1.0788232014751866</v>
      </c>
      <c r="W48" s="1">
        <f t="shared" si="7"/>
        <v>0.59365165867688041</v>
      </c>
      <c r="X48" s="1">
        <f t="shared" si="7"/>
        <v>9.5108361450065715</v>
      </c>
      <c r="Y48" s="1">
        <f t="shared" si="7"/>
        <v>0.68061939099951108</v>
      </c>
      <c r="Z48" s="1">
        <f t="shared" si="7"/>
        <v>0.23147483478887865</v>
      </c>
    </row>
    <row r="49" spans="1:26" ht="15" customHeight="1" x14ac:dyDescent="0.15">
      <c r="A49" s="1" t="str">
        <f t="shared" ref="A49" si="8">A43</f>
        <v>COX14 liver</v>
      </c>
      <c r="B49" s="1">
        <f>STDEV(B30:B37)</f>
        <v>0.13043788514931118</v>
      </c>
      <c r="C49" s="1">
        <f t="shared" ref="C49:Z49" si="9">STDEV(C30:C37)</f>
        <v>0.68925818787874393</v>
      </c>
      <c r="D49" s="1">
        <f t="shared" si="9"/>
        <v>0</v>
      </c>
      <c r="E49" s="1">
        <f t="shared" si="9"/>
        <v>0.40462149132017139</v>
      </c>
      <c r="F49" s="1">
        <f t="shared" si="9"/>
        <v>3.6728487517270231E-2</v>
      </c>
      <c r="G49" s="1">
        <f t="shared" si="9"/>
        <v>0.74178795206403125</v>
      </c>
      <c r="H49" s="1">
        <f t="shared" si="9"/>
        <v>0.72497902189686458</v>
      </c>
      <c r="I49" s="1">
        <f t="shared" si="9"/>
        <v>6.2250066744206418E-2</v>
      </c>
      <c r="J49" s="1">
        <f t="shared" si="9"/>
        <v>0.25812121279969219</v>
      </c>
      <c r="K49" s="1">
        <f t="shared" si="9"/>
        <v>0.36238711009154984</v>
      </c>
      <c r="L49" s="1">
        <f t="shared" si="9"/>
        <v>0.39333301937125881</v>
      </c>
      <c r="M49" s="1">
        <f t="shared" si="9"/>
        <v>3.1072486060692119</v>
      </c>
      <c r="N49" s="1">
        <f t="shared" si="9"/>
        <v>2.7666588954652975</v>
      </c>
      <c r="O49" s="1">
        <f t="shared" si="9"/>
        <v>0.5964861272967199</v>
      </c>
      <c r="P49" s="1">
        <f t="shared" si="9"/>
        <v>0.22716147088860539</v>
      </c>
      <c r="Q49" s="1">
        <f t="shared" si="9"/>
        <v>0.43343461296312696</v>
      </c>
      <c r="R49" s="1">
        <f t="shared" si="9"/>
        <v>0.30438909915671541</v>
      </c>
      <c r="S49" s="1">
        <f t="shared" si="9"/>
        <v>0.81378277991417625</v>
      </c>
      <c r="T49" s="1">
        <f t="shared" si="9"/>
        <v>3.7374460558993903</v>
      </c>
      <c r="U49" s="1">
        <f t="shared" si="9"/>
        <v>0.83082796999224606</v>
      </c>
      <c r="V49" s="1">
        <f t="shared" si="9"/>
        <v>0.51754691274239273</v>
      </c>
      <c r="W49" s="1">
        <f t="shared" si="9"/>
        <v>0.34388697000256424</v>
      </c>
      <c r="X49" s="1">
        <f t="shared" si="9"/>
        <v>2.254055041871962</v>
      </c>
      <c r="Y49" s="1">
        <f t="shared" si="9"/>
        <v>0.32879550814995434</v>
      </c>
      <c r="Z49" s="1">
        <f t="shared" si="9"/>
        <v>0.40007733525023592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/>
  <dimension ref="A1:S49"/>
  <sheetViews>
    <sheetView topLeftCell="A28" workbookViewId="0">
      <selection activeCell="A3" sqref="A3:C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10" ht="15" customHeight="1" x14ac:dyDescent="0.15">
      <c r="A1" s="8" t="s">
        <v>466</v>
      </c>
    </row>
    <row r="2" spans="1:10" s="2" customFormat="1" ht="50.25" customHeight="1" x14ac:dyDescent="0.15">
      <c r="B2" s="2" t="s">
        <v>280</v>
      </c>
      <c r="C2" s="2" t="s">
        <v>25</v>
      </c>
      <c r="D2" s="2" t="s">
        <v>124</v>
      </c>
      <c r="E2" s="2" t="s">
        <v>125</v>
      </c>
      <c r="F2" s="2" t="s">
        <v>126</v>
      </c>
      <c r="G2" s="2" t="s">
        <v>127</v>
      </c>
      <c r="H2" s="2" t="s">
        <v>128</v>
      </c>
      <c r="I2" s="2" t="s">
        <v>129</v>
      </c>
      <c r="J2" s="2" t="s">
        <v>130</v>
      </c>
    </row>
    <row r="3" spans="1:10" ht="15" customHeight="1" x14ac:dyDescent="0.2">
      <c r="A3" s="24" t="s">
        <v>456</v>
      </c>
      <c r="B3" s="1" t="s">
        <v>302</v>
      </c>
      <c r="C3" s="1">
        <v>14</v>
      </c>
      <c r="D3" s="1">
        <v>10</v>
      </c>
      <c r="E3" s="1">
        <v>18.823748415233471</v>
      </c>
      <c r="F3" s="1">
        <v>2.5964551676841672</v>
      </c>
      <c r="G3" s="1">
        <v>0.18546108340601197</v>
      </c>
      <c r="I3" s="1">
        <f>SUM(B22:D22,G22:I22,L22:S22)/100*G3</f>
        <v>0.17787678979971891</v>
      </c>
      <c r="J3" s="1">
        <f>SUM(E22:F22,J22:K22)/100*G3</f>
        <v>7.5842936062930745E-3</v>
      </c>
    </row>
    <row r="4" spans="1:10" ht="15" customHeight="1" x14ac:dyDescent="0.2">
      <c r="A4" s="24" t="s">
        <v>456</v>
      </c>
      <c r="B4" s="1" t="s">
        <v>303</v>
      </c>
      <c r="C4" s="1">
        <v>13</v>
      </c>
      <c r="D4" s="1">
        <v>10</v>
      </c>
      <c r="E4" s="1">
        <v>18.09803505414542</v>
      </c>
      <c r="F4" s="1">
        <v>2.3223412012707763</v>
      </c>
      <c r="G4" s="1">
        <v>0.17864163086698279</v>
      </c>
      <c r="I4" s="1">
        <f t="shared" ref="I4:I18" si="0">SUM(B23:D23,G23:I23,L23:S23)/100*G4</f>
        <v>0.17682773647188232</v>
      </c>
      <c r="J4" s="1">
        <f t="shared" ref="J4:J18" si="1">SUM(E23:F23,J23:K23)/100*G4</f>
        <v>1.8138943951004538E-3</v>
      </c>
    </row>
    <row r="5" spans="1:10" ht="15" customHeight="1" x14ac:dyDescent="0.2">
      <c r="A5" s="24" t="s">
        <v>456</v>
      </c>
      <c r="B5" s="1" t="s">
        <v>442</v>
      </c>
      <c r="C5" s="1">
        <v>13</v>
      </c>
      <c r="D5" s="1">
        <v>10</v>
      </c>
      <c r="E5" s="1">
        <v>17.398999126834529</v>
      </c>
      <c r="F5" s="1">
        <v>2.439661041442835</v>
      </c>
      <c r="G5" s="1">
        <v>0.18766623395714116</v>
      </c>
      <c r="I5" s="1">
        <f t="shared" si="0"/>
        <v>0.18734743168802276</v>
      </c>
      <c r="J5" s="1">
        <f t="shared" si="1"/>
        <v>3.1880226911841031E-4</v>
      </c>
    </row>
    <row r="6" spans="1:10" ht="15" customHeight="1" x14ac:dyDescent="0.2">
      <c r="A6" s="24" t="s">
        <v>456</v>
      </c>
      <c r="B6" s="1" t="s">
        <v>443</v>
      </c>
      <c r="C6" s="1">
        <v>13</v>
      </c>
      <c r="D6" s="1">
        <v>10</v>
      </c>
      <c r="E6" s="1">
        <v>19.549381664450959</v>
      </c>
      <c r="F6" s="1">
        <v>2.9191251979760202</v>
      </c>
      <c r="G6" s="1">
        <v>0.22454809215200153</v>
      </c>
      <c r="I6" s="1">
        <f t="shared" si="0"/>
        <v>0.21950950793329368</v>
      </c>
      <c r="J6" s="1">
        <f t="shared" si="1"/>
        <v>5.038584218707844E-3</v>
      </c>
    </row>
    <row r="7" spans="1:10" ht="15" customHeight="1" x14ac:dyDescent="0.2">
      <c r="A7" s="24" t="s">
        <v>456</v>
      </c>
      <c r="B7" s="1" t="s">
        <v>444</v>
      </c>
      <c r="C7" s="1">
        <v>26</v>
      </c>
      <c r="D7" s="1">
        <v>10</v>
      </c>
      <c r="E7" s="1">
        <v>16.631376656015476</v>
      </c>
      <c r="F7" s="1">
        <v>1.8831800995827157</v>
      </c>
      <c r="G7" s="1">
        <v>7.243000383010445E-2</v>
      </c>
      <c r="I7" s="1">
        <f t="shared" si="0"/>
        <v>7.243000383010445E-2</v>
      </c>
      <c r="J7" s="1">
        <f t="shared" si="1"/>
        <v>0</v>
      </c>
    </row>
    <row r="8" spans="1:10" ht="15" customHeight="1" x14ac:dyDescent="0.2">
      <c r="A8" s="24" t="s">
        <v>456</v>
      </c>
      <c r="B8" s="1" t="s">
        <v>445</v>
      </c>
      <c r="C8" s="1">
        <v>16</v>
      </c>
      <c r="D8" s="1">
        <v>10</v>
      </c>
      <c r="E8" s="1">
        <v>18.137072726506076</v>
      </c>
      <c r="F8" s="1">
        <v>2.3445238035411284</v>
      </c>
      <c r="G8" s="1">
        <v>0.14653273772132053</v>
      </c>
      <c r="I8" s="1">
        <f t="shared" si="0"/>
        <v>0.14618094405710624</v>
      </c>
      <c r="J8" s="1">
        <f t="shared" si="1"/>
        <v>3.5179366421431716E-4</v>
      </c>
    </row>
    <row r="9" spans="1:10" ht="15" customHeight="1" x14ac:dyDescent="0.2">
      <c r="A9" s="24" t="s">
        <v>456</v>
      </c>
      <c r="B9" s="1" t="s">
        <v>446</v>
      </c>
      <c r="C9" s="1">
        <v>18</v>
      </c>
      <c r="D9" s="1">
        <v>10</v>
      </c>
      <c r="E9" s="1">
        <v>18.97578249845397</v>
      </c>
      <c r="F9" s="1">
        <v>2.9301306268410379</v>
      </c>
      <c r="G9" s="1">
        <v>0.16278503482450207</v>
      </c>
      <c r="I9" s="1">
        <f t="shared" si="0"/>
        <v>0.16278503482450207</v>
      </c>
      <c r="J9" s="1">
        <f t="shared" si="1"/>
        <v>0</v>
      </c>
    </row>
    <row r="10" spans="1:10" ht="15" customHeight="1" x14ac:dyDescent="0.2">
      <c r="A10" s="24" t="s">
        <v>456</v>
      </c>
      <c r="B10" s="1" t="s">
        <v>447</v>
      </c>
      <c r="C10" s="1">
        <v>15</v>
      </c>
      <c r="D10" s="1">
        <v>10</v>
      </c>
      <c r="E10" s="1">
        <v>16.799850656103896</v>
      </c>
      <c r="F10" s="1">
        <v>1.7562994574875253</v>
      </c>
      <c r="G10" s="1">
        <v>0.11708663049916836</v>
      </c>
      <c r="I10" s="1">
        <f t="shared" si="0"/>
        <v>0.10135550999994025</v>
      </c>
      <c r="J10" s="1">
        <f t="shared" si="1"/>
        <v>1.5731120499228125E-2</v>
      </c>
    </row>
    <row r="11" spans="1:10" ht="15" customHeight="1" x14ac:dyDescent="0.2">
      <c r="A11" s="24" t="s">
        <v>457</v>
      </c>
      <c r="B11" s="1" t="s">
        <v>448</v>
      </c>
      <c r="C11" s="1">
        <v>13</v>
      </c>
      <c r="D11" s="1">
        <v>10</v>
      </c>
      <c r="E11" s="1">
        <v>19.964470437507625</v>
      </c>
      <c r="F11" s="1">
        <v>2.965346928390113</v>
      </c>
      <c r="G11" s="1">
        <v>0.22810360987616254</v>
      </c>
      <c r="I11" s="1">
        <f t="shared" si="0"/>
        <v>0.2265238274291472</v>
      </c>
      <c r="J11" s="1">
        <f t="shared" si="1"/>
        <v>1.579782447015307E-3</v>
      </c>
    </row>
    <row r="12" spans="1:10" ht="15" customHeight="1" x14ac:dyDescent="0.2">
      <c r="A12" s="24" t="s">
        <v>457</v>
      </c>
      <c r="B12" s="1" t="s">
        <v>449</v>
      </c>
      <c r="C12" s="1">
        <v>17</v>
      </c>
      <c r="D12" s="1">
        <v>10</v>
      </c>
      <c r="E12" s="1">
        <v>22.656896604412299</v>
      </c>
      <c r="F12" s="1">
        <v>3.8765601254757023</v>
      </c>
      <c r="G12" s="1">
        <v>0.22803294855739425</v>
      </c>
      <c r="I12" s="1">
        <f t="shared" si="0"/>
        <v>0.21745768962841247</v>
      </c>
      <c r="J12" s="1">
        <f t="shared" si="1"/>
        <v>1.0575258928981758E-2</v>
      </c>
    </row>
    <row r="13" spans="1:10" ht="15" customHeight="1" x14ac:dyDescent="0.2">
      <c r="A13" s="24" t="s">
        <v>457</v>
      </c>
      <c r="B13" s="1" t="s">
        <v>450</v>
      </c>
      <c r="C13" s="1">
        <v>11</v>
      </c>
      <c r="D13" s="1">
        <v>10</v>
      </c>
      <c r="E13" s="1">
        <v>20.7229441553946</v>
      </c>
      <c r="F13" s="1">
        <v>3.4615014407113374</v>
      </c>
      <c r="G13" s="1">
        <v>0.31468194915557612</v>
      </c>
      <c r="I13" s="1">
        <f t="shared" si="0"/>
        <v>0.31468194915557618</v>
      </c>
      <c r="J13" s="1">
        <f t="shared" si="1"/>
        <v>0</v>
      </c>
    </row>
    <row r="14" spans="1:10" ht="15" customHeight="1" x14ac:dyDescent="0.2">
      <c r="A14" s="24" t="s">
        <v>457</v>
      </c>
      <c r="B14" s="1" t="s">
        <v>451</v>
      </c>
      <c r="C14" s="1">
        <v>12</v>
      </c>
      <c r="D14" s="1">
        <v>10</v>
      </c>
      <c r="E14" s="1">
        <v>17.30084884193079</v>
      </c>
      <c r="F14" s="1">
        <v>2.5361130896749433</v>
      </c>
      <c r="G14" s="1">
        <v>0.21134275747291192</v>
      </c>
      <c r="I14" s="1">
        <f t="shared" si="0"/>
        <v>0.21107795443621771</v>
      </c>
      <c r="J14" s="1">
        <f t="shared" si="1"/>
        <v>2.6480303669420587E-4</v>
      </c>
    </row>
    <row r="15" spans="1:10" ht="15" customHeight="1" x14ac:dyDescent="0.2">
      <c r="A15" s="24" t="s">
        <v>457</v>
      </c>
      <c r="B15" s="1" t="s">
        <v>452</v>
      </c>
      <c r="C15" s="1">
        <v>22</v>
      </c>
      <c r="D15" s="1">
        <v>10</v>
      </c>
      <c r="E15" s="1">
        <v>25.897019393307374</v>
      </c>
      <c r="F15" s="1">
        <v>5.0511465910502533</v>
      </c>
      <c r="G15" s="1">
        <v>0.22959757232046607</v>
      </c>
      <c r="I15" s="1">
        <f t="shared" si="0"/>
        <v>0.21448509743243821</v>
      </c>
      <c r="J15" s="1">
        <f t="shared" si="1"/>
        <v>1.5112474888027841E-2</v>
      </c>
    </row>
    <row r="16" spans="1:10" ht="15" customHeight="1" x14ac:dyDescent="0.2">
      <c r="A16" s="24" t="s">
        <v>457</v>
      </c>
      <c r="B16" s="1" t="s">
        <v>453</v>
      </c>
      <c r="C16" s="1">
        <v>15</v>
      </c>
      <c r="D16" s="1">
        <v>10</v>
      </c>
      <c r="E16" s="1">
        <v>18.133525376590242</v>
      </c>
      <c r="F16" s="1">
        <v>2.4612274742774094</v>
      </c>
      <c r="G16" s="1">
        <v>0.16408183161849399</v>
      </c>
      <c r="I16" s="1">
        <f t="shared" si="0"/>
        <v>0.16342735430219824</v>
      </c>
      <c r="J16" s="1">
        <f t="shared" si="1"/>
        <v>6.5447731629569481E-4</v>
      </c>
    </row>
    <row r="17" spans="1:19" ht="15" customHeight="1" x14ac:dyDescent="0.2">
      <c r="A17" s="24" t="s">
        <v>457</v>
      </c>
      <c r="B17" s="1" t="s">
        <v>454</v>
      </c>
      <c r="C17" s="1">
        <v>16</v>
      </c>
      <c r="D17" s="1">
        <v>10</v>
      </c>
      <c r="E17" s="1">
        <v>19.603887329991743</v>
      </c>
      <c r="F17" s="1">
        <v>3.0562204058808735</v>
      </c>
      <c r="G17" s="1">
        <v>0.19101377536755459</v>
      </c>
      <c r="I17" s="1">
        <f t="shared" si="0"/>
        <v>0.19101377536755459</v>
      </c>
      <c r="J17" s="1">
        <f t="shared" si="1"/>
        <v>0</v>
      </c>
    </row>
    <row r="18" spans="1:19" ht="15" customHeight="1" x14ac:dyDescent="0.2">
      <c r="A18" s="24" t="s">
        <v>457</v>
      </c>
      <c r="B18" s="1" t="s">
        <v>455</v>
      </c>
      <c r="C18" s="1">
        <v>13</v>
      </c>
      <c r="D18" s="1">
        <v>10</v>
      </c>
      <c r="E18" s="1">
        <v>21.585758139216185</v>
      </c>
      <c r="F18" s="1">
        <v>3.4711641813130685</v>
      </c>
      <c r="G18" s="1">
        <v>0.2670126293317745</v>
      </c>
      <c r="I18" s="1">
        <f t="shared" si="0"/>
        <v>0.25061295864423694</v>
      </c>
      <c r="J18" s="1">
        <f t="shared" si="1"/>
        <v>1.6399670687537535E-2</v>
      </c>
    </row>
    <row r="20" spans="1:19" ht="15" customHeight="1" x14ac:dyDescent="0.15">
      <c r="A20" s="1" t="s">
        <v>131</v>
      </c>
    </row>
    <row r="21" spans="1:19" ht="15" customHeight="1" x14ac:dyDescent="0.15">
      <c r="A21" s="1" t="s">
        <v>24</v>
      </c>
      <c r="B21" s="1" t="s">
        <v>70</v>
      </c>
      <c r="C21" s="1" t="s">
        <v>71</v>
      </c>
      <c r="D21" s="1" t="s">
        <v>72</v>
      </c>
      <c r="E21" s="1" t="s">
        <v>132</v>
      </c>
      <c r="F21" s="1" t="s">
        <v>133</v>
      </c>
      <c r="G21" s="1" t="s">
        <v>134</v>
      </c>
      <c r="H21" s="1" t="s">
        <v>73</v>
      </c>
      <c r="I21" s="1" t="s">
        <v>74</v>
      </c>
      <c r="J21" s="1" t="s">
        <v>135</v>
      </c>
      <c r="K21" s="1" t="s">
        <v>136</v>
      </c>
      <c r="L21" s="1" t="s">
        <v>77</v>
      </c>
      <c r="M21" s="1" t="s">
        <v>78</v>
      </c>
      <c r="N21" s="1" t="s">
        <v>79</v>
      </c>
      <c r="O21" s="1" t="s">
        <v>80</v>
      </c>
      <c r="P21" s="1" t="s">
        <v>82</v>
      </c>
      <c r="Q21" s="1" t="s">
        <v>83</v>
      </c>
      <c r="R21" s="1" t="s">
        <v>84</v>
      </c>
      <c r="S21" s="1" t="s">
        <v>85</v>
      </c>
    </row>
    <row r="22" spans="1:19" ht="15" customHeight="1" x14ac:dyDescent="0.15">
      <c r="A22" t="str">
        <f>A3</f>
        <v>WT liver</v>
      </c>
      <c r="B22" s="1">
        <v>1.3512267065730028</v>
      </c>
      <c r="C22" s="1">
        <v>5.8055853458811901</v>
      </c>
      <c r="D22" s="1">
        <v>1.9009974326060466</v>
      </c>
      <c r="E22" s="1">
        <v>0</v>
      </c>
      <c r="F22" s="1">
        <v>0</v>
      </c>
      <c r="G22" s="1">
        <v>0</v>
      </c>
      <c r="H22" s="1">
        <v>11.767954234128402</v>
      </c>
      <c r="I22" s="1">
        <v>12.579059673115273</v>
      </c>
      <c r="J22" s="1">
        <v>0.69693519974118434</v>
      </c>
      <c r="K22" s="1">
        <v>3.3924907148532628</v>
      </c>
      <c r="L22" s="1">
        <v>4.3788182250065795</v>
      </c>
      <c r="M22" s="1">
        <v>1.1456585592020743</v>
      </c>
      <c r="N22" s="1">
        <v>8.2573316987613694</v>
      </c>
      <c r="O22" s="1">
        <v>8.9165597270321069</v>
      </c>
      <c r="P22" s="1">
        <v>6.3486147417155712</v>
      </c>
      <c r="Q22" s="1">
        <v>4.2528231185640371</v>
      </c>
      <c r="R22" s="1">
        <v>29.205944622819892</v>
      </c>
      <c r="S22" s="1">
        <v>0</v>
      </c>
    </row>
    <row r="23" spans="1:19" ht="15" customHeight="1" x14ac:dyDescent="0.15">
      <c r="A23" t="str">
        <f t="shared" ref="A23:A37" si="2">A4</f>
        <v>WT liver</v>
      </c>
      <c r="B23" s="1">
        <v>0</v>
      </c>
      <c r="C23" s="1">
        <v>6.0284912540815716</v>
      </c>
      <c r="D23" s="1">
        <v>1.7340420442654041</v>
      </c>
      <c r="E23" s="1">
        <v>0</v>
      </c>
      <c r="F23" s="1">
        <v>0</v>
      </c>
      <c r="G23" s="1">
        <v>0.52508400069990668</v>
      </c>
      <c r="H23" s="1">
        <v>10.973866207372231</v>
      </c>
      <c r="I23" s="1">
        <v>15.950081407912778</v>
      </c>
      <c r="J23" s="1">
        <v>0.75115473361333818</v>
      </c>
      <c r="K23" s="1">
        <v>0.26422694774350414</v>
      </c>
      <c r="L23" s="1">
        <v>9.0435070106370912</v>
      </c>
      <c r="M23" s="1">
        <v>2.5471086016546574</v>
      </c>
      <c r="N23" s="1">
        <v>8.2898451539393498</v>
      </c>
      <c r="O23" s="1">
        <v>3.742220801847489</v>
      </c>
      <c r="P23" s="1">
        <v>3.2444935240008563</v>
      </c>
      <c r="Q23" s="1">
        <v>3.4504091853164813</v>
      </c>
      <c r="R23" s="1">
        <v>33.455469126915339</v>
      </c>
      <c r="S23" s="1">
        <v>0</v>
      </c>
    </row>
    <row r="24" spans="1:19" ht="15" customHeight="1" x14ac:dyDescent="0.15">
      <c r="A24" t="str">
        <f t="shared" si="2"/>
        <v>WT liver</v>
      </c>
      <c r="B24" s="1">
        <v>0</v>
      </c>
      <c r="C24" s="1">
        <v>4.0995434092867225</v>
      </c>
      <c r="D24" s="1">
        <v>2.2079404740386277E-2</v>
      </c>
      <c r="E24" s="1">
        <v>0</v>
      </c>
      <c r="F24" s="1">
        <v>0</v>
      </c>
      <c r="G24" s="1">
        <v>0</v>
      </c>
      <c r="H24" s="1">
        <v>15.45810418765844</v>
      </c>
      <c r="I24" s="1">
        <v>20.754511981237773</v>
      </c>
      <c r="J24" s="1">
        <v>0</v>
      </c>
      <c r="K24" s="1">
        <v>0.16987726688820204</v>
      </c>
      <c r="L24" s="1">
        <v>5.9105678448628529</v>
      </c>
      <c r="M24" s="1">
        <v>2.2934723454929928</v>
      </c>
      <c r="N24" s="1">
        <v>7.8312679547613628</v>
      </c>
      <c r="O24" s="1">
        <v>7.3488706144082494</v>
      </c>
      <c r="P24" s="1">
        <v>4.5868873698243107</v>
      </c>
      <c r="Q24" s="1">
        <v>2.7955159002936796</v>
      </c>
      <c r="R24" s="1">
        <v>28.729301720545038</v>
      </c>
      <c r="S24" s="1">
        <v>0</v>
      </c>
    </row>
    <row r="25" spans="1:19" ht="15" customHeight="1" x14ac:dyDescent="0.15">
      <c r="A25" t="str">
        <f t="shared" si="2"/>
        <v>WT liver</v>
      </c>
      <c r="B25" s="1">
        <v>0</v>
      </c>
      <c r="C25" s="1">
        <v>0.79047523322514046</v>
      </c>
      <c r="D25" s="1">
        <v>1.9805185987788587</v>
      </c>
      <c r="E25" s="1">
        <v>0.409604924440095</v>
      </c>
      <c r="F25" s="1">
        <v>0</v>
      </c>
      <c r="G25" s="1">
        <v>0</v>
      </c>
      <c r="H25" s="1">
        <v>17.10368552490592</v>
      </c>
      <c r="I25" s="1">
        <v>20.892432711067819</v>
      </c>
      <c r="J25" s="1">
        <v>1.834272621086819</v>
      </c>
      <c r="K25" s="1">
        <v>0</v>
      </c>
      <c r="L25" s="1">
        <v>4.5108611486707915</v>
      </c>
      <c r="M25" s="1">
        <v>5.8638569978162494</v>
      </c>
      <c r="N25" s="1">
        <v>9.6400221643306523</v>
      </c>
      <c r="O25" s="1">
        <v>4.704344159066534</v>
      </c>
      <c r="P25" s="1">
        <v>3.7393639866501371</v>
      </c>
      <c r="Q25" s="1">
        <v>0.95129582408820546</v>
      </c>
      <c r="R25" s="1">
        <v>27.579266105872797</v>
      </c>
      <c r="S25" s="1">
        <v>0</v>
      </c>
    </row>
    <row r="26" spans="1:19" ht="15" customHeight="1" x14ac:dyDescent="0.15">
      <c r="A26" t="str">
        <f t="shared" si="2"/>
        <v>WT liver</v>
      </c>
      <c r="B26" s="1">
        <v>0</v>
      </c>
      <c r="C26" s="1">
        <v>2.9954532409789277E-3</v>
      </c>
      <c r="D26" s="1">
        <v>0.73896673979712324</v>
      </c>
      <c r="E26" s="1">
        <v>0</v>
      </c>
      <c r="F26" s="1">
        <v>0</v>
      </c>
      <c r="G26" s="1">
        <v>1.1081270288124705</v>
      </c>
      <c r="H26" s="1">
        <v>11.59954485686756</v>
      </c>
      <c r="I26" s="1">
        <v>24.276471254074444</v>
      </c>
      <c r="J26" s="1">
        <v>0</v>
      </c>
      <c r="K26" s="1">
        <v>0</v>
      </c>
      <c r="L26" s="1">
        <v>5.4206443108045645</v>
      </c>
      <c r="M26" s="1">
        <v>1.3429561256420217</v>
      </c>
      <c r="N26" s="1">
        <v>9.0482361661805744</v>
      </c>
      <c r="O26" s="1">
        <v>5.1136344711029817</v>
      </c>
      <c r="P26" s="1">
        <v>2.811046987871642</v>
      </c>
      <c r="Q26" s="1">
        <v>1.5290936169185263</v>
      </c>
      <c r="R26" s="1">
        <v>37.008282988687114</v>
      </c>
      <c r="S26" s="1">
        <v>0</v>
      </c>
    </row>
    <row r="27" spans="1:19" ht="15" customHeight="1" x14ac:dyDescent="0.15">
      <c r="A27" t="str">
        <f t="shared" si="2"/>
        <v>WT liver</v>
      </c>
      <c r="B27" s="1">
        <v>0</v>
      </c>
      <c r="C27" s="1">
        <v>2.7090015697112437</v>
      </c>
      <c r="D27" s="1">
        <v>3.8353292170355417</v>
      </c>
      <c r="E27" s="1">
        <v>0</v>
      </c>
      <c r="F27" s="1">
        <v>0</v>
      </c>
      <c r="G27" s="1">
        <v>0</v>
      </c>
      <c r="H27" s="1">
        <v>9.2403580618591619</v>
      </c>
      <c r="I27" s="1">
        <v>17.640571127489551</v>
      </c>
      <c r="J27" s="1">
        <v>0.24007854468901468</v>
      </c>
      <c r="K27" s="1">
        <v>0</v>
      </c>
      <c r="L27" s="1">
        <v>4.2522066425939968</v>
      </c>
      <c r="M27" s="1">
        <v>1.8255695379967884</v>
      </c>
      <c r="N27" s="1">
        <v>6.7838117564572658</v>
      </c>
      <c r="O27" s="1">
        <v>4.6837736725288579</v>
      </c>
      <c r="P27" s="1">
        <v>6.6739032564390524</v>
      </c>
      <c r="Q27" s="1">
        <v>3.8607893305863752</v>
      </c>
      <c r="R27" s="1">
        <v>38.254607282613151</v>
      </c>
      <c r="S27" s="1">
        <v>0</v>
      </c>
    </row>
    <row r="28" spans="1:19" ht="15" customHeight="1" x14ac:dyDescent="0.15">
      <c r="A28" t="str">
        <f t="shared" si="2"/>
        <v>WT liver</v>
      </c>
      <c r="B28" s="1">
        <v>0</v>
      </c>
      <c r="C28" s="1">
        <v>0.91700657397605911</v>
      </c>
      <c r="D28" s="1">
        <v>1.912798952524595</v>
      </c>
      <c r="E28" s="1">
        <v>0</v>
      </c>
      <c r="F28" s="1">
        <v>0</v>
      </c>
      <c r="G28" s="1">
        <v>0</v>
      </c>
      <c r="H28" s="1">
        <v>7.6227973486394367</v>
      </c>
      <c r="I28" s="1">
        <v>7.8979046381831521</v>
      </c>
      <c r="J28" s="1">
        <v>0</v>
      </c>
      <c r="K28" s="1">
        <v>0</v>
      </c>
      <c r="L28" s="1">
        <v>13.120562285092308</v>
      </c>
      <c r="M28" s="1">
        <v>5.759884345084096</v>
      </c>
      <c r="N28" s="1">
        <v>5.1729174700532594</v>
      </c>
      <c r="O28" s="1">
        <v>3.2159096588518947</v>
      </c>
      <c r="P28" s="1">
        <v>11.534187272704211</v>
      </c>
      <c r="Q28" s="1">
        <v>4.4737167570847509</v>
      </c>
      <c r="R28" s="1">
        <v>38.372314697806253</v>
      </c>
      <c r="S28" s="1">
        <v>0</v>
      </c>
    </row>
    <row r="29" spans="1:19" ht="15" customHeight="1" x14ac:dyDescent="0.15">
      <c r="A29" t="str">
        <f t="shared" si="2"/>
        <v>WT liver</v>
      </c>
      <c r="B29" s="1">
        <v>1.1087050344711218</v>
      </c>
      <c r="C29" s="1">
        <v>4.8304183228490638</v>
      </c>
      <c r="D29" s="1">
        <v>1.2042166108166878</v>
      </c>
      <c r="E29" s="1">
        <v>0.55219419857649366</v>
      </c>
      <c r="F29" s="1">
        <v>2.407189042637778</v>
      </c>
      <c r="G29" s="1">
        <v>1.7260232792789938</v>
      </c>
      <c r="H29" s="1">
        <v>11.816089495154355</v>
      </c>
      <c r="I29" s="1">
        <v>7.8404212720439217</v>
      </c>
      <c r="J29" s="1">
        <v>4.3389706004963715</v>
      </c>
      <c r="K29" s="1">
        <v>6.1371002593789443</v>
      </c>
      <c r="L29" s="1">
        <v>4.5099170541442364</v>
      </c>
      <c r="M29" s="1">
        <v>4.5768362178794648</v>
      </c>
      <c r="N29" s="1">
        <v>6.542051323923932</v>
      </c>
      <c r="O29" s="1">
        <v>2.3952158763484932</v>
      </c>
      <c r="P29" s="1">
        <v>5.3688269921882359</v>
      </c>
      <c r="Q29" s="1">
        <v>2.5596216989273417</v>
      </c>
      <c r="R29" s="1">
        <v>32.086202720884572</v>
      </c>
      <c r="S29" s="1">
        <v>0</v>
      </c>
    </row>
    <row r="30" spans="1:19" ht="15" customHeight="1" x14ac:dyDescent="0.15">
      <c r="A30" t="str">
        <f t="shared" si="2"/>
        <v>COX14 liver</v>
      </c>
      <c r="B30" s="1">
        <v>9.5618481410213563E-2</v>
      </c>
      <c r="C30" s="1">
        <v>2.4967550162074965</v>
      </c>
      <c r="D30" s="1">
        <v>2.525844087696357</v>
      </c>
      <c r="E30" s="1">
        <v>0</v>
      </c>
      <c r="F30" s="1">
        <v>0</v>
      </c>
      <c r="G30" s="1">
        <v>0</v>
      </c>
      <c r="H30" s="1">
        <v>15.74589354802926</v>
      </c>
      <c r="I30" s="1">
        <v>17.370879217184235</v>
      </c>
      <c r="J30" s="1">
        <v>0.69257231302607225</v>
      </c>
      <c r="K30" s="1">
        <v>0</v>
      </c>
      <c r="L30" s="1">
        <v>7.7874235541378258</v>
      </c>
      <c r="M30" s="1">
        <v>1.5918251642042762</v>
      </c>
      <c r="N30" s="1">
        <v>7.0472027746905193</v>
      </c>
      <c r="O30" s="1">
        <v>1.0562790983185275</v>
      </c>
      <c r="P30" s="1">
        <v>7.4271601656212676</v>
      </c>
      <c r="Q30" s="1">
        <v>2.3114610569959355</v>
      </c>
      <c r="R30" s="1">
        <v>33.851085522478009</v>
      </c>
      <c r="S30" s="1">
        <v>0</v>
      </c>
    </row>
    <row r="31" spans="1:19" ht="15" customHeight="1" x14ac:dyDescent="0.15">
      <c r="A31" t="str">
        <f t="shared" si="2"/>
        <v>COX14 liver</v>
      </c>
      <c r="B31" s="1">
        <v>0.19465518901941939</v>
      </c>
      <c r="C31" s="1">
        <v>2.6721971114795515</v>
      </c>
      <c r="D31" s="1">
        <v>0</v>
      </c>
      <c r="E31" s="1">
        <v>0</v>
      </c>
      <c r="F31" s="1">
        <v>1.5354139661410036</v>
      </c>
      <c r="G31" s="1">
        <v>2.8119437475707976</v>
      </c>
      <c r="H31" s="1">
        <v>9.5473353278109077</v>
      </c>
      <c r="I31" s="1">
        <v>14.966780606961024</v>
      </c>
      <c r="J31" s="1">
        <v>1.8213187768655899</v>
      </c>
      <c r="K31" s="1">
        <v>1.2808685316706239</v>
      </c>
      <c r="L31" s="1">
        <v>7.2919608487571699</v>
      </c>
      <c r="M31" s="1">
        <v>1.3041462838184745</v>
      </c>
      <c r="N31" s="1">
        <v>6.794186711882336</v>
      </c>
      <c r="O31" s="1">
        <v>2.7465742739723358</v>
      </c>
      <c r="P31" s="1">
        <v>8.5114936238901571</v>
      </c>
      <c r="Q31" s="1">
        <v>5.8911163981162433</v>
      </c>
      <c r="R31" s="1">
        <v>32.630008602044363</v>
      </c>
      <c r="S31" s="1">
        <v>0</v>
      </c>
    </row>
    <row r="32" spans="1:19" ht="15" customHeight="1" x14ac:dyDescent="0.15">
      <c r="A32" t="str">
        <f t="shared" si="2"/>
        <v>COX14 liver</v>
      </c>
      <c r="B32" s="1">
        <v>0</v>
      </c>
      <c r="C32" s="1">
        <v>3.4725233575972885</v>
      </c>
      <c r="D32" s="1">
        <v>0.65047214005992826</v>
      </c>
      <c r="E32" s="1">
        <v>0</v>
      </c>
      <c r="F32" s="1">
        <v>0</v>
      </c>
      <c r="G32" s="1">
        <v>0</v>
      </c>
      <c r="H32" s="1">
        <v>9.7476671656008982</v>
      </c>
      <c r="I32" s="1">
        <v>18.174237231107007</v>
      </c>
      <c r="J32" s="1">
        <v>0</v>
      </c>
      <c r="K32" s="1">
        <v>0</v>
      </c>
      <c r="L32" s="1">
        <v>6.2503830892212395</v>
      </c>
      <c r="M32" s="1">
        <v>1.5940289021529481</v>
      </c>
      <c r="N32" s="1">
        <v>6.7567931509342198</v>
      </c>
      <c r="O32" s="1">
        <v>3.8922095300595858</v>
      </c>
      <c r="P32" s="1">
        <v>7.0229443742831101</v>
      </c>
      <c r="Q32" s="1">
        <v>2.5816275283191676</v>
      </c>
      <c r="R32" s="1">
        <v>39.857113530664613</v>
      </c>
      <c r="S32" s="1">
        <v>0</v>
      </c>
    </row>
    <row r="33" spans="1:19" ht="15" customHeight="1" x14ac:dyDescent="0.15">
      <c r="A33" t="str">
        <f t="shared" si="2"/>
        <v>COX14 liver</v>
      </c>
      <c r="B33" s="1">
        <v>0</v>
      </c>
      <c r="C33" s="1">
        <v>1.4733814809766426</v>
      </c>
      <c r="D33" s="1">
        <v>2.4870320018635885</v>
      </c>
      <c r="E33" s="1">
        <v>0</v>
      </c>
      <c r="F33" s="1">
        <v>0</v>
      </c>
      <c r="G33" s="1">
        <v>0</v>
      </c>
      <c r="H33" s="1">
        <v>7.977684663231658</v>
      </c>
      <c r="I33" s="1">
        <v>8.4808193832498286</v>
      </c>
      <c r="J33" s="1">
        <v>0</v>
      </c>
      <c r="K33" s="1">
        <v>0.12529553407012115</v>
      </c>
      <c r="L33" s="1">
        <v>3.9451753143285129</v>
      </c>
      <c r="M33" s="1">
        <v>0</v>
      </c>
      <c r="N33" s="1">
        <v>6.7170311034681696</v>
      </c>
      <c r="O33" s="1">
        <v>3.6341470720432159</v>
      </c>
      <c r="P33" s="1">
        <v>5.9573728390804783</v>
      </c>
      <c r="Q33" s="1">
        <v>2.8878361230647216</v>
      </c>
      <c r="R33" s="1">
        <v>56.314224484623075</v>
      </c>
      <c r="S33" s="1">
        <v>0</v>
      </c>
    </row>
    <row r="34" spans="1:19" ht="15" customHeight="1" x14ac:dyDescent="0.15">
      <c r="A34" t="str">
        <f t="shared" si="2"/>
        <v>COX14 liver</v>
      </c>
      <c r="B34" s="1">
        <v>3.3952986279719855</v>
      </c>
      <c r="C34" s="1">
        <v>2.2706797576607682</v>
      </c>
      <c r="D34" s="1">
        <v>2.7392868374420036</v>
      </c>
      <c r="E34" s="1">
        <v>0</v>
      </c>
      <c r="F34" s="1">
        <v>3.5650760922115761</v>
      </c>
      <c r="G34" s="1">
        <v>3.8196293823383021E-2</v>
      </c>
      <c r="H34" s="1">
        <v>7.9293816923193985</v>
      </c>
      <c r="I34" s="1">
        <v>6.7519563485556606</v>
      </c>
      <c r="J34" s="1">
        <v>1.7007627109268606</v>
      </c>
      <c r="K34" s="1">
        <v>1.3163191592873402</v>
      </c>
      <c r="L34" s="1">
        <v>9.4767182270943611</v>
      </c>
      <c r="M34" s="1">
        <v>5.656330784628568</v>
      </c>
      <c r="N34" s="1">
        <v>7.8367868340424591</v>
      </c>
      <c r="O34" s="1">
        <v>4.751565408217532</v>
      </c>
      <c r="P34" s="1">
        <v>6.5138606727224291</v>
      </c>
      <c r="Q34" s="1">
        <v>6.0427570764336354</v>
      </c>
      <c r="R34" s="1">
        <v>27.135597072281033</v>
      </c>
      <c r="S34" s="1">
        <v>2.8794264043810025</v>
      </c>
    </row>
    <row r="35" spans="1:19" ht="15" customHeight="1" x14ac:dyDescent="0.15">
      <c r="A35" t="str">
        <f t="shared" si="2"/>
        <v>COX14 liver</v>
      </c>
      <c r="B35" s="1">
        <v>0</v>
      </c>
      <c r="C35" s="1">
        <v>4.7139154200353675</v>
      </c>
      <c r="D35" s="1">
        <v>2.2810702717849658</v>
      </c>
      <c r="E35" s="1">
        <v>0</v>
      </c>
      <c r="F35" s="1">
        <v>0</v>
      </c>
      <c r="G35" s="1">
        <v>0</v>
      </c>
      <c r="H35" s="1">
        <v>13.977145336051564</v>
      </c>
      <c r="I35" s="1">
        <v>15.168454829798504</v>
      </c>
      <c r="J35" s="1">
        <v>0</v>
      </c>
      <c r="K35" s="1">
        <v>0.39887250760182724</v>
      </c>
      <c r="L35" s="1">
        <v>5.526064107775305</v>
      </c>
      <c r="M35" s="1">
        <v>0.80701318375637843</v>
      </c>
      <c r="N35" s="1">
        <v>8.7151023395265899</v>
      </c>
      <c r="O35" s="1">
        <v>3.7261026041482372</v>
      </c>
      <c r="P35" s="1">
        <v>9.1773607862718283</v>
      </c>
      <c r="Q35" s="1">
        <v>1.418566874493713</v>
      </c>
      <c r="R35" s="1">
        <v>34.090331738755708</v>
      </c>
      <c r="S35" s="1">
        <v>0</v>
      </c>
    </row>
    <row r="36" spans="1:19" ht="15" customHeight="1" x14ac:dyDescent="0.15">
      <c r="A36" t="str">
        <f t="shared" si="2"/>
        <v>COX14 liver</v>
      </c>
      <c r="B36" s="1">
        <v>0</v>
      </c>
      <c r="C36" s="1">
        <v>1.7823636173822284</v>
      </c>
      <c r="D36" s="1">
        <v>0</v>
      </c>
      <c r="E36" s="1">
        <v>0</v>
      </c>
      <c r="F36" s="1">
        <v>0</v>
      </c>
      <c r="G36" s="1">
        <v>0</v>
      </c>
      <c r="H36" s="1">
        <v>8.5672386471459063</v>
      </c>
      <c r="I36" s="1">
        <v>12.956500151259892</v>
      </c>
      <c r="J36" s="1">
        <v>0</v>
      </c>
      <c r="K36" s="1">
        <v>0</v>
      </c>
      <c r="L36" s="1">
        <v>2.8786951720417262</v>
      </c>
      <c r="M36" s="1">
        <v>1.0717069001303692</v>
      </c>
      <c r="N36" s="1">
        <v>12.563674528000568</v>
      </c>
      <c r="O36" s="1">
        <v>7.6643588084751864</v>
      </c>
      <c r="P36" s="1">
        <v>5.3817064142138316</v>
      </c>
      <c r="Q36" s="1">
        <v>1.6074930610609854</v>
      </c>
      <c r="R36" s="1">
        <v>45.526262700289308</v>
      </c>
      <c r="S36" s="1">
        <v>0</v>
      </c>
    </row>
    <row r="37" spans="1:19" ht="15" customHeight="1" x14ac:dyDescent="0.15">
      <c r="A37" t="str">
        <f t="shared" si="2"/>
        <v>COX14 liver</v>
      </c>
      <c r="B37" s="1">
        <v>0.23041666162519425</v>
      </c>
      <c r="C37" s="1">
        <v>1.4410316265004957</v>
      </c>
      <c r="D37" s="1">
        <v>0</v>
      </c>
      <c r="E37" s="1">
        <v>6.2546993872511633E-4</v>
      </c>
      <c r="F37" s="1">
        <v>1.5677495317973744</v>
      </c>
      <c r="G37" s="1">
        <v>1.9771446490929752</v>
      </c>
      <c r="H37" s="1">
        <v>11.592912621181739</v>
      </c>
      <c r="I37" s="1">
        <v>15.151619747591873</v>
      </c>
      <c r="J37" s="1">
        <v>1.9847117588874208</v>
      </c>
      <c r="K37" s="1">
        <v>2.5888214811623964</v>
      </c>
      <c r="L37" s="1">
        <v>7.1056634981956535</v>
      </c>
      <c r="M37" s="1">
        <v>4.6333538503029308</v>
      </c>
      <c r="N37" s="1">
        <v>7.6793986049907792</v>
      </c>
      <c r="O37" s="1">
        <v>4.2488674004883364</v>
      </c>
      <c r="P37" s="1">
        <v>5.2441722836395712</v>
      </c>
      <c r="Q37" s="1">
        <v>2.3748229260542906</v>
      </c>
      <c r="R37" s="1">
        <v>30.751325397751177</v>
      </c>
      <c r="S37" s="1">
        <v>1.427362490799057</v>
      </c>
    </row>
    <row r="38" spans="1:19" ht="15" customHeight="1" x14ac:dyDescent="0.15">
      <c r="A38"/>
    </row>
    <row r="40" spans="1:19" ht="15" customHeight="1" x14ac:dyDescent="0.15">
      <c r="A40" s="1" t="s">
        <v>293</v>
      </c>
    </row>
    <row r="41" spans="1:19" ht="15" customHeight="1" x14ac:dyDescent="0.15">
      <c r="A41" s="1" t="s">
        <v>24</v>
      </c>
      <c r="B41" s="1" t="str">
        <f t="shared" ref="B41:S41" si="3">B21</f>
        <v xml:space="preserve"> 32:2</v>
      </c>
      <c r="C41" s="1" t="str">
        <f t="shared" si="3"/>
        <v xml:space="preserve"> 32:1</v>
      </c>
      <c r="D41" s="1" t="str">
        <f t="shared" si="3"/>
        <v xml:space="preserve"> 32:0</v>
      </c>
      <c r="E41" s="1" t="str">
        <f t="shared" si="3"/>
        <v xml:space="preserve"> O-34:2</v>
      </c>
      <c r="F41" s="1" t="str">
        <f t="shared" si="3"/>
        <v xml:space="preserve"> O-34:1</v>
      </c>
      <c r="G41" s="1" t="str">
        <f t="shared" si="3"/>
        <v xml:space="preserve"> 34:3</v>
      </c>
      <c r="H41" s="1" t="str">
        <f t="shared" si="3"/>
        <v xml:space="preserve"> 34:2</v>
      </c>
      <c r="I41" s="1" t="str">
        <f t="shared" si="3"/>
        <v xml:space="preserve"> 34:1</v>
      </c>
      <c r="J41" s="1" t="str">
        <f t="shared" si="3"/>
        <v xml:space="preserve"> O-36:2</v>
      </c>
      <c r="K41" s="1" t="str">
        <f t="shared" si="3"/>
        <v xml:space="preserve"> O-36:1</v>
      </c>
      <c r="L41" s="1" t="str">
        <f t="shared" si="3"/>
        <v xml:space="preserve"> 36:4</v>
      </c>
      <c r="M41" s="1" t="str">
        <f t="shared" si="3"/>
        <v xml:space="preserve"> 36:3</v>
      </c>
      <c r="N41" s="1" t="str">
        <f t="shared" si="3"/>
        <v xml:space="preserve"> 36:2</v>
      </c>
      <c r="O41" s="1" t="str">
        <f t="shared" si="3"/>
        <v xml:space="preserve"> 36:1</v>
      </c>
      <c r="P41" s="1" t="str">
        <f t="shared" si="3"/>
        <v xml:space="preserve"> 38:6</v>
      </c>
      <c r="Q41" s="1" t="str">
        <f t="shared" si="3"/>
        <v xml:space="preserve"> 38:5</v>
      </c>
      <c r="R41" s="1" t="str">
        <f t="shared" si="3"/>
        <v xml:space="preserve"> 38:4</v>
      </c>
      <c r="S41" s="1" t="str">
        <f t="shared" si="3"/>
        <v xml:space="preserve"> 38:3</v>
      </c>
    </row>
    <row r="42" spans="1:19" ht="15" customHeight="1" x14ac:dyDescent="0.15">
      <c r="A42" s="1" t="str">
        <f>A22</f>
        <v>WT liver</v>
      </c>
      <c r="B42" s="1">
        <f>AVERAGE(B22:B29)</f>
        <v>0.3074914676305156</v>
      </c>
      <c r="C42" s="1">
        <f t="shared" ref="C42:S42" si="4">AVERAGE(C22:C29)</f>
        <v>3.1479396452814963</v>
      </c>
      <c r="D42" s="1">
        <f t="shared" si="4"/>
        <v>1.6661186250705806</v>
      </c>
      <c r="E42" s="1">
        <f t="shared" si="4"/>
        <v>0.12022489037707358</v>
      </c>
      <c r="F42" s="1">
        <f t="shared" si="4"/>
        <v>0.30089863032972225</v>
      </c>
      <c r="G42" s="1">
        <f t="shared" si="4"/>
        <v>0.41990428859892137</v>
      </c>
      <c r="H42" s="1">
        <f t="shared" si="4"/>
        <v>11.947799989573188</v>
      </c>
      <c r="I42" s="1">
        <f t="shared" si="4"/>
        <v>15.97893175814059</v>
      </c>
      <c r="J42" s="1">
        <f t="shared" si="4"/>
        <v>0.98267646245334106</v>
      </c>
      <c r="K42" s="1">
        <f t="shared" si="4"/>
        <v>1.2454618986079891</v>
      </c>
      <c r="L42" s="1">
        <f t="shared" si="4"/>
        <v>6.3933855652265521</v>
      </c>
      <c r="M42" s="1">
        <f t="shared" si="4"/>
        <v>3.1694178413460432</v>
      </c>
      <c r="N42" s="1">
        <f t="shared" si="4"/>
        <v>7.6956854610509708</v>
      </c>
      <c r="O42" s="1">
        <f t="shared" si="4"/>
        <v>5.0150661226483253</v>
      </c>
      <c r="P42" s="1">
        <f t="shared" si="4"/>
        <v>5.5384155164242515</v>
      </c>
      <c r="Q42" s="1">
        <f t="shared" si="4"/>
        <v>2.9841581789724247</v>
      </c>
      <c r="R42" s="1">
        <f t="shared" si="4"/>
        <v>33.086423658268018</v>
      </c>
      <c r="S42" s="1">
        <f t="shared" si="4"/>
        <v>0</v>
      </c>
    </row>
    <row r="43" spans="1:19" ht="15" customHeight="1" x14ac:dyDescent="0.15">
      <c r="A43" s="1" t="str">
        <f>A30</f>
        <v>COX14 liver</v>
      </c>
      <c r="B43" s="1">
        <f>AVERAGE(B30:B37)</f>
        <v>0.48949862000335159</v>
      </c>
      <c r="C43" s="1">
        <f t="shared" ref="C43:S43" si="5">AVERAGE(C30:C37)</f>
        <v>2.5403559234799795</v>
      </c>
      <c r="D43" s="1">
        <f t="shared" si="5"/>
        <v>1.3354631673558555</v>
      </c>
      <c r="E43" s="1">
        <f t="shared" si="5"/>
        <v>7.8183742340639541E-5</v>
      </c>
      <c r="F43" s="1">
        <f t="shared" si="5"/>
        <v>0.8335299487687442</v>
      </c>
      <c r="G43" s="1">
        <f t="shared" si="5"/>
        <v>0.6034105863108945</v>
      </c>
      <c r="H43" s="1">
        <f t="shared" si="5"/>
        <v>10.635657375171416</v>
      </c>
      <c r="I43" s="1">
        <f t="shared" si="5"/>
        <v>13.627655939463505</v>
      </c>
      <c r="J43" s="1">
        <f t="shared" si="5"/>
        <v>0.77492069496324301</v>
      </c>
      <c r="K43" s="1">
        <f t="shared" si="5"/>
        <v>0.71377215172403863</v>
      </c>
      <c r="L43" s="1">
        <f t="shared" si="5"/>
        <v>6.2827604764439737</v>
      </c>
      <c r="M43" s="1">
        <f t="shared" si="5"/>
        <v>2.0823006336242433</v>
      </c>
      <c r="N43" s="1">
        <f t="shared" si="5"/>
        <v>8.0137720059419539</v>
      </c>
      <c r="O43" s="1">
        <f t="shared" si="5"/>
        <v>3.9650130244653696</v>
      </c>
      <c r="P43" s="1">
        <f t="shared" si="5"/>
        <v>6.9045088949653337</v>
      </c>
      <c r="Q43" s="1">
        <f t="shared" si="5"/>
        <v>3.1394601305673362</v>
      </c>
      <c r="R43" s="1">
        <f t="shared" si="5"/>
        <v>37.519493631110912</v>
      </c>
      <c r="S43" s="1">
        <f t="shared" si="5"/>
        <v>0.53834861189750738</v>
      </c>
    </row>
    <row r="46" spans="1:19" ht="15" customHeight="1" x14ac:dyDescent="0.15">
      <c r="A46" s="1" t="s">
        <v>294</v>
      </c>
    </row>
    <row r="47" spans="1:19" ht="15" customHeight="1" x14ac:dyDescent="0.15">
      <c r="A47" s="1" t="s">
        <v>24</v>
      </c>
      <c r="B47" s="1" t="str">
        <f t="shared" ref="B47:S47" si="6">B21</f>
        <v xml:space="preserve"> 32:2</v>
      </c>
      <c r="C47" s="1" t="str">
        <f t="shared" si="6"/>
        <v xml:space="preserve"> 32:1</v>
      </c>
      <c r="D47" s="1" t="str">
        <f t="shared" si="6"/>
        <v xml:space="preserve"> 32:0</v>
      </c>
      <c r="E47" s="1" t="str">
        <f t="shared" si="6"/>
        <v xml:space="preserve"> O-34:2</v>
      </c>
      <c r="F47" s="1" t="str">
        <f t="shared" si="6"/>
        <v xml:space="preserve"> O-34:1</v>
      </c>
      <c r="G47" s="1" t="str">
        <f t="shared" si="6"/>
        <v xml:space="preserve"> 34:3</v>
      </c>
      <c r="H47" s="1" t="str">
        <f t="shared" si="6"/>
        <v xml:space="preserve"> 34:2</v>
      </c>
      <c r="I47" s="1" t="str">
        <f t="shared" si="6"/>
        <v xml:space="preserve"> 34:1</v>
      </c>
      <c r="J47" s="1" t="str">
        <f t="shared" si="6"/>
        <v xml:space="preserve"> O-36:2</v>
      </c>
      <c r="K47" s="1" t="str">
        <f t="shared" si="6"/>
        <v xml:space="preserve"> O-36:1</v>
      </c>
      <c r="L47" s="1" t="str">
        <f t="shared" si="6"/>
        <v xml:space="preserve"> 36:4</v>
      </c>
      <c r="M47" s="1" t="str">
        <f t="shared" si="6"/>
        <v xml:space="preserve"> 36:3</v>
      </c>
      <c r="N47" s="1" t="str">
        <f t="shared" si="6"/>
        <v xml:space="preserve"> 36:2</v>
      </c>
      <c r="O47" s="1" t="str">
        <f t="shared" si="6"/>
        <v xml:space="preserve"> 36:1</v>
      </c>
      <c r="P47" s="1" t="str">
        <f t="shared" si="6"/>
        <v xml:space="preserve"> 38:6</v>
      </c>
      <c r="Q47" s="1" t="str">
        <f t="shared" si="6"/>
        <v xml:space="preserve"> 38:5</v>
      </c>
      <c r="R47" s="1" t="str">
        <f t="shared" si="6"/>
        <v xml:space="preserve"> 38:4</v>
      </c>
      <c r="S47" s="1" t="str">
        <f t="shared" si="6"/>
        <v xml:space="preserve"> 38:3</v>
      </c>
    </row>
    <row r="48" spans="1:19" ht="15" customHeight="1" x14ac:dyDescent="0.15">
      <c r="A48" s="1" t="str">
        <f>A42</f>
        <v>WT liver</v>
      </c>
      <c r="B48" s="1">
        <f>STDEV(B22:B29)</f>
        <v>0.57304106617902895</v>
      </c>
      <c r="C48" s="1">
        <f t="shared" ref="C48:S48" si="7">STDEV(C22:C29)</f>
        <v>2.3819255084012059</v>
      </c>
      <c r="D48" s="1">
        <f t="shared" si="7"/>
        <v>1.1148852479028504</v>
      </c>
      <c r="E48" s="1">
        <f t="shared" si="7"/>
        <v>0.22585154192764931</v>
      </c>
      <c r="F48" s="1">
        <f t="shared" si="7"/>
        <v>0.85106984782356299</v>
      </c>
      <c r="G48" s="1">
        <f t="shared" si="7"/>
        <v>0.66249077489196084</v>
      </c>
      <c r="H48" s="1">
        <f t="shared" si="7"/>
        <v>3.0720119431556299</v>
      </c>
      <c r="I48" s="1">
        <f t="shared" si="7"/>
        <v>6.1138856004186035</v>
      </c>
      <c r="J48" s="1">
        <f t="shared" si="7"/>
        <v>1.4915757485506036</v>
      </c>
      <c r="K48" s="1">
        <f t="shared" si="7"/>
        <v>2.2947849037913346</v>
      </c>
      <c r="L48" s="1">
        <f t="shared" si="7"/>
        <v>3.1439708593945452</v>
      </c>
      <c r="M48" s="1">
        <f t="shared" si="7"/>
        <v>1.9399332520341377</v>
      </c>
      <c r="N48" s="1">
        <f t="shared" si="7"/>
        <v>1.4552092234026097</v>
      </c>
      <c r="O48" s="1">
        <f t="shared" si="7"/>
        <v>2.1582078809321703</v>
      </c>
      <c r="P48" s="1">
        <f t="shared" si="7"/>
        <v>2.7971006374397533</v>
      </c>
      <c r="Q48" s="1">
        <f t="shared" si="7"/>
        <v>1.2694052054473914</v>
      </c>
      <c r="R48" s="1">
        <f t="shared" si="7"/>
        <v>4.4003213612768963</v>
      </c>
      <c r="S48" s="1">
        <f t="shared" si="7"/>
        <v>0</v>
      </c>
    </row>
    <row r="49" spans="1:19" ht="15" customHeight="1" x14ac:dyDescent="0.15">
      <c r="A49" s="1" t="str">
        <f t="shared" ref="A49" si="8">A43</f>
        <v>COX14 liver</v>
      </c>
      <c r="B49" s="1">
        <f>STDEV(B30:B37)</f>
        <v>1.1778495511361156</v>
      </c>
      <c r="C49" s="1">
        <f t="shared" ref="C49:S49" si="9">STDEV(C30:C37)</f>
        <v>1.1088479278488084</v>
      </c>
      <c r="D49" s="1">
        <f t="shared" si="9"/>
        <v>1.2776993571219817</v>
      </c>
      <c r="E49" s="1">
        <f t="shared" si="9"/>
        <v>2.2113701755043205E-4</v>
      </c>
      <c r="F49" s="1">
        <f t="shared" si="9"/>
        <v>1.3075016952283407</v>
      </c>
      <c r="G49" s="1">
        <f t="shared" si="9"/>
        <v>1.127877454996449</v>
      </c>
      <c r="H49" s="1">
        <f t="shared" si="9"/>
        <v>2.8991739630362043</v>
      </c>
      <c r="I49" s="1">
        <f t="shared" si="9"/>
        <v>4.0600585010785704</v>
      </c>
      <c r="J49" s="1">
        <f t="shared" si="9"/>
        <v>0.91218077724446467</v>
      </c>
      <c r="K49" s="1">
        <f t="shared" si="9"/>
        <v>0.93917515158045761</v>
      </c>
      <c r="L49" s="1">
        <f t="shared" si="9"/>
        <v>2.1309499739833409</v>
      </c>
      <c r="M49" s="1">
        <f t="shared" si="9"/>
        <v>1.9766384668115033</v>
      </c>
      <c r="N49" s="1">
        <f t="shared" si="9"/>
        <v>1.9646804064983989</v>
      </c>
      <c r="O49" s="1">
        <f t="shared" si="9"/>
        <v>1.8708887898105491</v>
      </c>
      <c r="P49" s="1">
        <f t="shared" si="9"/>
        <v>1.42231023100161</v>
      </c>
      <c r="Q49" s="1">
        <f t="shared" si="9"/>
        <v>1.8108358940047786</v>
      </c>
      <c r="R49" s="1">
        <f t="shared" si="9"/>
        <v>9.4534314838760487</v>
      </c>
      <c r="S49" s="1">
        <f t="shared" si="9"/>
        <v>1.0697066537093785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/>
  <dimension ref="A1:I49"/>
  <sheetViews>
    <sheetView topLeftCell="A37" zoomScaleNormal="100" workbookViewId="0">
      <selection activeCell="A3" sqref="A3:C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7" ht="15" customHeight="1" x14ac:dyDescent="0.15">
      <c r="A1" s="8" t="s">
        <v>467</v>
      </c>
    </row>
    <row r="2" spans="1:7" s="2" customFormat="1" ht="50.25" customHeight="1" x14ac:dyDescent="0.15">
      <c r="B2" s="2" t="s">
        <v>280</v>
      </c>
      <c r="C2" s="2" t="s">
        <v>25</v>
      </c>
      <c r="D2" s="2" t="s">
        <v>50</v>
      </c>
      <c r="E2" s="2" t="s">
        <v>51</v>
      </c>
      <c r="F2" s="2" t="s">
        <v>52</v>
      </c>
      <c r="G2" s="2" t="s">
        <v>53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5</v>
      </c>
      <c r="E3" s="1">
        <v>6.6628632813815045</v>
      </c>
      <c r="F3" s="1">
        <v>8.0412972022235074</v>
      </c>
      <c r="G3" s="1">
        <v>0.57437837158739347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5</v>
      </c>
      <c r="E4" s="1">
        <v>6.4921288295295758</v>
      </c>
      <c r="F4" s="1">
        <v>7.8039763141493275</v>
      </c>
      <c r="G4" s="1">
        <v>0.60030587031917904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5</v>
      </c>
      <c r="E5" s="1">
        <v>5.7989260002864107</v>
      </c>
      <c r="F5" s="1">
        <v>6.8404243815013279</v>
      </c>
      <c r="G5" s="1">
        <v>0.52618649088471758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5</v>
      </c>
      <c r="E6" s="1">
        <v>4.7345135297658176</v>
      </c>
      <c r="F6" s="1">
        <v>5.3608910474777041</v>
      </c>
      <c r="G6" s="1">
        <v>0.41237623442136184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5</v>
      </c>
      <c r="E7" s="1">
        <v>5.6350697261471758</v>
      </c>
      <c r="F7" s="1">
        <v>6.6126641604477916</v>
      </c>
      <c r="G7" s="1">
        <v>0.25433323694029969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5</v>
      </c>
      <c r="E8" s="1">
        <v>6.4360166590035597</v>
      </c>
      <c r="F8" s="1">
        <v>7.725980397118164</v>
      </c>
      <c r="G8" s="1">
        <v>0.48287377481988525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5</v>
      </c>
      <c r="E9" s="1">
        <v>5.9477976442740585</v>
      </c>
      <c r="F9" s="1">
        <v>7.047355966644159</v>
      </c>
      <c r="G9" s="1">
        <v>0.39151977592467546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5</v>
      </c>
      <c r="E10" s="1">
        <v>5.3679733049308433</v>
      </c>
      <c r="F10" s="1">
        <v>6.2414001349570887</v>
      </c>
      <c r="G10" s="1">
        <v>0.41609334233047263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5</v>
      </c>
      <c r="E11" s="1">
        <v>5.6148601383270016</v>
      </c>
      <c r="F11" s="1">
        <v>6.5845728333777487</v>
      </c>
      <c r="G11" s="1">
        <v>0.50650560256751909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5</v>
      </c>
      <c r="E12" s="1">
        <v>5.772393562231688</v>
      </c>
      <c r="F12" s="1">
        <v>6.8035442926052641</v>
      </c>
      <c r="G12" s="1">
        <v>0.40020848780030965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5</v>
      </c>
      <c r="E13" s="1">
        <v>5.2586473897595276</v>
      </c>
      <c r="F13" s="1">
        <v>6.0894371128689606</v>
      </c>
      <c r="G13" s="1">
        <v>0.55358519207899637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5</v>
      </c>
      <c r="E14" s="1">
        <v>5.3216629991064623</v>
      </c>
      <c r="F14" s="1">
        <v>6.1770288098612003</v>
      </c>
      <c r="G14" s="1">
        <v>0.51475240082176665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5</v>
      </c>
      <c r="E15" s="1">
        <v>5.0967267062703874</v>
      </c>
      <c r="F15" s="1">
        <v>5.8643673628190562</v>
      </c>
      <c r="G15" s="1">
        <v>0.26656215285541163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5</v>
      </c>
      <c r="E16" s="1">
        <v>4.9276017390287574</v>
      </c>
      <c r="F16" s="1">
        <v>5.6292836583531898</v>
      </c>
      <c r="G16" s="1">
        <v>0.37528557722354594</v>
      </c>
    </row>
    <row r="17" spans="1:9" ht="15" customHeight="1" x14ac:dyDescent="0.2">
      <c r="A17" s="24" t="s">
        <v>457</v>
      </c>
      <c r="B17" s="1" t="s">
        <v>454</v>
      </c>
      <c r="C17" s="1">
        <v>16</v>
      </c>
      <c r="D17" s="1">
        <v>5</v>
      </c>
      <c r="E17" s="1">
        <v>6.0396455047558515</v>
      </c>
      <c r="F17" s="1">
        <v>7.1750244927138507</v>
      </c>
      <c r="G17" s="1">
        <v>0.44843903079461567</v>
      </c>
    </row>
    <row r="18" spans="1:9" ht="15" customHeight="1" x14ac:dyDescent="0.2">
      <c r="A18" s="24" t="s">
        <v>457</v>
      </c>
      <c r="B18" s="1" t="s">
        <v>455</v>
      </c>
      <c r="C18" s="1">
        <v>13</v>
      </c>
      <c r="D18" s="1">
        <v>5</v>
      </c>
      <c r="E18" s="1">
        <v>6.3684475761515991</v>
      </c>
      <c r="F18" s="1">
        <v>7.6320593719539396</v>
      </c>
      <c r="G18" s="1">
        <v>0.58708149015030309</v>
      </c>
    </row>
    <row r="20" spans="1:9" ht="15" customHeight="1" x14ac:dyDescent="0.15">
      <c r="A20" s="1" t="s">
        <v>54</v>
      </c>
    </row>
    <row r="21" spans="1:9" ht="15" customHeight="1" x14ac:dyDescent="0.15">
      <c r="A21" s="1" t="s">
        <v>24</v>
      </c>
      <c r="B21" s="1" t="s">
        <v>55</v>
      </c>
      <c r="C21" s="1" t="s">
        <v>56</v>
      </c>
      <c r="D21" s="1" t="s">
        <v>57</v>
      </c>
      <c r="E21" s="1" t="s">
        <v>58</v>
      </c>
      <c r="F21" s="1" t="s">
        <v>59</v>
      </c>
      <c r="G21" s="1" t="s">
        <v>60</v>
      </c>
      <c r="H21" s="1" t="s">
        <v>61</v>
      </c>
      <c r="I21" s="1" t="s">
        <v>62</v>
      </c>
    </row>
    <row r="22" spans="1:9" ht="15" customHeight="1" x14ac:dyDescent="0.15">
      <c r="A22" t="str">
        <f>A3</f>
        <v>WT liver</v>
      </c>
      <c r="B22" s="1">
        <v>16.188751021161004</v>
      </c>
      <c r="C22" s="1">
        <v>3.3342021186714432</v>
      </c>
      <c r="D22" s="1">
        <v>2.1711288490340519</v>
      </c>
      <c r="E22" s="1">
        <v>0.97161070081750389</v>
      </c>
      <c r="F22" s="1">
        <v>14.21512859651021</v>
      </c>
      <c r="G22" s="1">
        <v>14.245915833768724</v>
      </c>
      <c r="H22" s="1">
        <v>28.895501655938432</v>
      </c>
      <c r="I22" s="1">
        <v>19.977761224098629</v>
      </c>
    </row>
    <row r="23" spans="1:9" ht="15" customHeight="1" x14ac:dyDescent="0.15">
      <c r="A23" t="str">
        <f t="shared" ref="A23:A37" si="0">A4</f>
        <v>WT liver</v>
      </c>
      <c r="B23" s="1">
        <v>16.883156607358107</v>
      </c>
      <c r="C23" s="1">
        <v>5.1258324350648294</v>
      </c>
      <c r="D23" s="1">
        <v>2.543839627029175</v>
      </c>
      <c r="E23" s="1">
        <v>1.0407339162566605</v>
      </c>
      <c r="F23" s="1">
        <v>13.676997469862899</v>
      </c>
      <c r="G23" s="1">
        <v>14.524731583505762</v>
      </c>
      <c r="H23" s="1">
        <v>26.502127928762341</v>
      </c>
      <c r="I23" s="1">
        <v>19.702580432160218</v>
      </c>
    </row>
    <row r="24" spans="1:9" ht="15" customHeight="1" x14ac:dyDescent="0.15">
      <c r="A24" t="str">
        <f t="shared" si="0"/>
        <v>WT liver</v>
      </c>
      <c r="B24" s="1">
        <v>14.744384828257923</v>
      </c>
      <c r="C24" s="1">
        <v>2.0175775076526068</v>
      </c>
      <c r="D24" s="1">
        <v>1.5598750929362017</v>
      </c>
      <c r="E24" s="1">
        <v>1.5141804898944418</v>
      </c>
      <c r="F24" s="1">
        <v>14.589043216533938</v>
      </c>
      <c r="G24" s="1">
        <v>15.25235577791293</v>
      </c>
      <c r="H24" s="1">
        <v>28.771980660467772</v>
      </c>
      <c r="I24" s="1">
        <v>21.550602426344181</v>
      </c>
    </row>
    <row r="25" spans="1:9" ht="15" customHeight="1" x14ac:dyDescent="0.15">
      <c r="A25" t="str">
        <f t="shared" si="0"/>
        <v>WT liver</v>
      </c>
      <c r="B25" s="1">
        <v>16.511530465042895</v>
      </c>
      <c r="C25" s="1">
        <v>2.038245145943105</v>
      </c>
      <c r="D25" s="1">
        <v>2.7543306625771784</v>
      </c>
      <c r="E25" s="1">
        <v>0.45799584726465981</v>
      </c>
      <c r="F25" s="1">
        <v>11.960992560772963</v>
      </c>
      <c r="G25" s="1">
        <v>13.911255232394497</v>
      </c>
      <c r="H25" s="1">
        <v>31.535872530798194</v>
      </c>
      <c r="I25" s="1">
        <v>20.829777555206501</v>
      </c>
    </row>
    <row r="26" spans="1:9" ht="15" customHeight="1" x14ac:dyDescent="0.15">
      <c r="A26" t="str">
        <f t="shared" si="0"/>
        <v>WT liver</v>
      </c>
      <c r="B26" s="1">
        <v>16.4681657259035</v>
      </c>
      <c r="C26" s="1">
        <v>3.1497631620852196</v>
      </c>
      <c r="D26" s="1">
        <v>1.9631752956476043</v>
      </c>
      <c r="E26" s="1">
        <v>1.2623882821685979</v>
      </c>
      <c r="F26" s="1">
        <v>12.184125624630804</v>
      </c>
      <c r="G26" s="1">
        <v>15.876588420174707</v>
      </c>
      <c r="H26" s="1">
        <v>27.563412684318351</v>
      </c>
      <c r="I26" s="1">
        <v>21.532380805071213</v>
      </c>
    </row>
    <row r="27" spans="1:9" ht="15" customHeight="1" x14ac:dyDescent="0.15">
      <c r="A27" t="str">
        <f t="shared" si="0"/>
        <v>WT liver</v>
      </c>
      <c r="B27" s="1">
        <v>13.180977787907899</v>
      </c>
      <c r="C27" s="1">
        <v>2.8548498660854258</v>
      </c>
      <c r="D27" s="1">
        <v>1.5720044486043092</v>
      </c>
      <c r="E27" s="1">
        <v>0.84921358321426565</v>
      </c>
      <c r="F27" s="1">
        <v>12.940538491615708</v>
      </c>
      <c r="G27" s="1">
        <v>14.988187548386438</v>
      </c>
      <c r="H27" s="1">
        <v>32.174027836496087</v>
      </c>
      <c r="I27" s="1">
        <v>21.440200437689874</v>
      </c>
    </row>
    <row r="28" spans="1:9" ht="15" customHeight="1" x14ac:dyDescent="0.15">
      <c r="A28" t="str">
        <f t="shared" si="0"/>
        <v>WT liver</v>
      </c>
      <c r="B28" s="1">
        <v>14.82516141474192</v>
      </c>
      <c r="C28" s="1">
        <v>2.8535407147400695</v>
      </c>
      <c r="D28" s="1">
        <v>3.5147979131433611</v>
      </c>
      <c r="E28" s="1">
        <v>2.0794881961851064</v>
      </c>
      <c r="F28" s="1">
        <v>12.769538490173375</v>
      </c>
      <c r="G28" s="1">
        <v>13.173203880823365</v>
      </c>
      <c r="H28" s="1">
        <v>30.278458950866121</v>
      </c>
      <c r="I28" s="1">
        <v>20.505810439326687</v>
      </c>
    </row>
    <row r="29" spans="1:9" ht="15" customHeight="1" x14ac:dyDescent="0.15">
      <c r="A29" t="str">
        <f t="shared" si="0"/>
        <v>WT liver</v>
      </c>
      <c r="B29" s="1">
        <v>16.084802526290567</v>
      </c>
      <c r="C29" s="1">
        <v>4.0217680918176173</v>
      </c>
      <c r="D29" s="1">
        <v>2.3923062522547633</v>
      </c>
      <c r="E29" s="1">
        <v>0.56125456039983435</v>
      </c>
      <c r="F29" s="1">
        <v>11.30845073526495</v>
      </c>
      <c r="G29" s="1">
        <v>15.287536877640234</v>
      </c>
      <c r="H29" s="1">
        <v>30.252026742992559</v>
      </c>
      <c r="I29" s="1">
        <v>20.09185421333947</v>
      </c>
    </row>
    <row r="30" spans="1:9" ht="15" customHeight="1" x14ac:dyDescent="0.15">
      <c r="A30" t="str">
        <f t="shared" si="0"/>
        <v>COX14 liver</v>
      </c>
      <c r="B30" s="1">
        <v>14.894607962832765</v>
      </c>
      <c r="C30" s="1">
        <v>1.9936455159556734</v>
      </c>
      <c r="D30" s="1">
        <v>2.2104970363417435</v>
      </c>
      <c r="E30" s="1">
        <v>0.98505870689573682</v>
      </c>
      <c r="F30" s="1">
        <v>12.984001673451768</v>
      </c>
      <c r="G30" s="1">
        <v>12.909561529728753</v>
      </c>
      <c r="H30" s="1">
        <v>31.24919719660911</v>
      </c>
      <c r="I30" s="1">
        <v>22.773430378184464</v>
      </c>
    </row>
    <row r="31" spans="1:9" ht="15" customHeight="1" x14ac:dyDescent="0.15">
      <c r="A31" t="str">
        <f t="shared" si="0"/>
        <v>COX14 liver</v>
      </c>
      <c r="B31" s="1">
        <v>15.210987416082055</v>
      </c>
      <c r="C31" s="1">
        <v>1.293415520853455</v>
      </c>
      <c r="D31" s="1">
        <v>1.8427134606159099</v>
      </c>
      <c r="E31" s="1">
        <v>0.55426666015311044</v>
      </c>
      <c r="F31" s="1">
        <v>13.816634306898012</v>
      </c>
      <c r="G31" s="1">
        <v>14.567623105794734</v>
      </c>
      <c r="H31" s="1">
        <v>30.355815253514937</v>
      </c>
      <c r="I31" s="1">
        <v>22.358544276087784</v>
      </c>
    </row>
    <row r="32" spans="1:9" ht="15" customHeight="1" x14ac:dyDescent="0.15">
      <c r="A32" t="str">
        <f t="shared" si="0"/>
        <v>COX14 liver</v>
      </c>
      <c r="B32" s="1">
        <v>13.030364686781517</v>
      </c>
      <c r="C32" s="1">
        <v>1.9555468716070168</v>
      </c>
      <c r="D32" s="1">
        <v>1.6119785668461863</v>
      </c>
      <c r="E32" s="1">
        <v>0.17014992155656161</v>
      </c>
      <c r="F32" s="1">
        <v>13.274224069839313</v>
      </c>
      <c r="G32" s="1">
        <v>12.977437890050213</v>
      </c>
      <c r="H32" s="1">
        <v>34.190882384553944</v>
      </c>
      <c r="I32" s="1">
        <v>22.789415608765246</v>
      </c>
    </row>
    <row r="33" spans="1:9" ht="15" customHeight="1" x14ac:dyDescent="0.15">
      <c r="A33" t="str">
        <f t="shared" si="0"/>
        <v>COX14 liver</v>
      </c>
      <c r="B33" s="1">
        <v>17.974525753898252</v>
      </c>
      <c r="C33" s="1">
        <v>4.3373240487352893</v>
      </c>
      <c r="D33" s="1">
        <v>2.0650700801112651</v>
      </c>
      <c r="E33" s="1">
        <v>2.1525546974952778</v>
      </c>
      <c r="F33" s="1">
        <v>12.258928333480378</v>
      </c>
      <c r="G33" s="1">
        <v>13.205191514593373</v>
      </c>
      <c r="H33" s="1">
        <v>28.889041705028824</v>
      </c>
      <c r="I33" s="1">
        <v>19.117363866657339</v>
      </c>
    </row>
    <row r="34" spans="1:9" ht="15" customHeight="1" x14ac:dyDescent="0.15">
      <c r="A34" t="str">
        <f t="shared" si="0"/>
        <v>COX14 liver</v>
      </c>
      <c r="B34" s="1">
        <v>18.321198718731914</v>
      </c>
      <c r="C34" s="1">
        <v>2.3139750958215135</v>
      </c>
      <c r="D34" s="1">
        <v>3.14838441074789</v>
      </c>
      <c r="E34" s="1">
        <v>1.6515317369335607</v>
      </c>
      <c r="F34" s="1">
        <v>12.601789144573026</v>
      </c>
      <c r="G34" s="1">
        <v>13.147047511080963</v>
      </c>
      <c r="H34" s="1">
        <v>29.309580622391444</v>
      </c>
      <c r="I34" s="1">
        <v>19.506492759719691</v>
      </c>
    </row>
    <row r="35" spans="1:9" ht="15" customHeight="1" x14ac:dyDescent="0.15">
      <c r="A35" t="str">
        <f t="shared" si="0"/>
        <v>COX14 liver</v>
      </c>
      <c r="B35" s="1">
        <v>17.100495988303404</v>
      </c>
      <c r="C35" s="1">
        <v>3.7720423764835975</v>
      </c>
      <c r="D35" s="1">
        <v>2.4097354503713366</v>
      </c>
      <c r="E35" s="1">
        <v>0.58429391294019095</v>
      </c>
      <c r="F35" s="1">
        <v>10.907166307119846</v>
      </c>
      <c r="G35" s="1">
        <v>12.693132710984218</v>
      </c>
      <c r="H35" s="1">
        <v>31.298009191047402</v>
      </c>
      <c r="I35" s="1">
        <v>21.235124062750021</v>
      </c>
    </row>
    <row r="36" spans="1:9" ht="15" customHeight="1" x14ac:dyDescent="0.15">
      <c r="A36" t="str">
        <f t="shared" si="0"/>
        <v>COX14 liver</v>
      </c>
      <c r="B36" s="1">
        <v>15.994190306865189</v>
      </c>
      <c r="C36" s="1">
        <v>4.0986201786138396</v>
      </c>
      <c r="D36" s="1">
        <v>1.9254785578126976</v>
      </c>
      <c r="E36" s="1">
        <v>1.1530568390626086</v>
      </c>
      <c r="F36" s="1">
        <v>12.002453549129818</v>
      </c>
      <c r="G36" s="1">
        <v>13.317837361680287</v>
      </c>
      <c r="H36" s="1">
        <v>31.339700376060694</v>
      </c>
      <c r="I36" s="1">
        <v>20.168662830774871</v>
      </c>
    </row>
    <row r="37" spans="1:9" ht="15" customHeight="1" x14ac:dyDescent="0.15">
      <c r="A37" t="str">
        <f t="shared" si="0"/>
        <v>COX14 liver</v>
      </c>
      <c r="B37" s="1">
        <v>15.812893269643068</v>
      </c>
      <c r="C37" s="1">
        <v>2.1114367690590128</v>
      </c>
      <c r="D37" s="1">
        <v>1.7605230160045438</v>
      </c>
      <c r="E37" s="1">
        <v>0.61093640618769018</v>
      </c>
      <c r="F37" s="1">
        <v>12.93590964933391</v>
      </c>
      <c r="G37" s="1">
        <v>13.180159594587558</v>
      </c>
      <c r="H37" s="1">
        <v>32.740541989450165</v>
      </c>
      <c r="I37" s="1">
        <v>20.847599305734061</v>
      </c>
    </row>
    <row r="40" spans="1:9" ht="15" customHeight="1" x14ac:dyDescent="0.15">
      <c r="A40" s="1" t="s">
        <v>293</v>
      </c>
    </row>
    <row r="41" spans="1:9" ht="15" customHeight="1" x14ac:dyDescent="0.15">
      <c r="A41" s="1" t="s">
        <v>24</v>
      </c>
      <c r="B41" s="1" t="str">
        <f>B21</f>
        <v xml:space="preserve"> 34:1;2</v>
      </c>
      <c r="C41" s="1" t="str">
        <f t="shared" ref="C41:I41" si="1">C21</f>
        <v xml:space="preserve"> 36:1;2</v>
      </c>
      <c r="D41" s="1" t="str">
        <f t="shared" si="1"/>
        <v xml:space="preserve"> 38:1;2</v>
      </c>
      <c r="E41" s="1" t="str">
        <f t="shared" si="1"/>
        <v xml:space="preserve"> 40:2;2</v>
      </c>
      <c r="F41" s="1" t="str">
        <f t="shared" si="1"/>
        <v xml:space="preserve"> 40:1;2</v>
      </c>
      <c r="G41" s="1" t="str">
        <f t="shared" si="1"/>
        <v xml:space="preserve"> 40:2;3</v>
      </c>
      <c r="H41" s="1" t="str">
        <f t="shared" si="1"/>
        <v xml:space="preserve"> 42:2;2</v>
      </c>
      <c r="I41" s="1" t="str">
        <f t="shared" si="1"/>
        <v xml:space="preserve"> 42:1;2</v>
      </c>
    </row>
    <row r="42" spans="1:9" ht="15" customHeight="1" x14ac:dyDescent="0.15">
      <c r="A42" s="1" t="str">
        <f>A22</f>
        <v>WT liver</v>
      </c>
      <c r="B42" s="1">
        <f>AVERAGE(B22:B29)</f>
        <v>15.610866297082978</v>
      </c>
      <c r="C42" s="1">
        <f t="shared" ref="C42:I42" si="2">AVERAGE(C22:C29)</f>
        <v>3.1744723802575399</v>
      </c>
      <c r="D42" s="1">
        <f t="shared" si="2"/>
        <v>2.3089322676533306</v>
      </c>
      <c r="E42" s="1">
        <f t="shared" si="2"/>
        <v>1.0921081970251338</v>
      </c>
      <c r="F42" s="1">
        <f t="shared" si="2"/>
        <v>12.955601898170608</v>
      </c>
      <c r="G42" s="1">
        <f t="shared" si="2"/>
        <v>14.657471894325832</v>
      </c>
      <c r="H42" s="1">
        <f t="shared" si="2"/>
        <v>29.496676123829982</v>
      </c>
      <c r="I42" s="1">
        <f t="shared" si="2"/>
        <v>20.7038709416546</v>
      </c>
    </row>
    <row r="43" spans="1:9" ht="15" customHeight="1" x14ac:dyDescent="0.15">
      <c r="A43" s="1" t="str">
        <f>A30</f>
        <v>COX14 liver</v>
      </c>
      <c r="B43" s="1">
        <f>AVERAGE(B30:B37)</f>
        <v>16.04240801289227</v>
      </c>
      <c r="C43" s="1">
        <f t="shared" ref="C43:I43" si="3">AVERAGE(C30:C37)</f>
        <v>2.7345007971411746</v>
      </c>
      <c r="D43" s="1">
        <f t="shared" si="3"/>
        <v>2.1217975723564466</v>
      </c>
      <c r="E43" s="1">
        <f t="shared" si="3"/>
        <v>0.982731110153092</v>
      </c>
      <c r="F43" s="1">
        <f t="shared" si="3"/>
        <v>12.597638379228259</v>
      </c>
      <c r="G43" s="1">
        <f t="shared" si="3"/>
        <v>13.249748902312511</v>
      </c>
      <c r="H43" s="1">
        <f t="shared" si="3"/>
        <v>31.171596089832072</v>
      </c>
      <c r="I43" s="1">
        <f t="shared" si="3"/>
        <v>21.099579136084184</v>
      </c>
    </row>
    <row r="46" spans="1:9" ht="15" customHeight="1" x14ac:dyDescent="0.15">
      <c r="A46" s="1" t="s">
        <v>294</v>
      </c>
    </row>
    <row r="47" spans="1:9" ht="15" customHeight="1" x14ac:dyDescent="0.15">
      <c r="A47" s="1" t="s">
        <v>24</v>
      </c>
      <c r="B47" s="1" t="str">
        <f t="shared" ref="B47:I47" si="4">B21</f>
        <v xml:space="preserve"> 34:1;2</v>
      </c>
      <c r="C47" s="1" t="str">
        <f t="shared" si="4"/>
        <v xml:space="preserve"> 36:1;2</v>
      </c>
      <c r="D47" s="1" t="str">
        <f t="shared" si="4"/>
        <v xml:space="preserve"> 38:1;2</v>
      </c>
      <c r="E47" s="1" t="str">
        <f t="shared" si="4"/>
        <v xml:space="preserve"> 40:2;2</v>
      </c>
      <c r="F47" s="1" t="str">
        <f t="shared" si="4"/>
        <v xml:space="preserve"> 40:1;2</v>
      </c>
      <c r="G47" s="1" t="str">
        <f t="shared" si="4"/>
        <v xml:space="preserve"> 40:2;3</v>
      </c>
      <c r="H47" s="1" t="str">
        <f t="shared" si="4"/>
        <v xml:space="preserve"> 42:2;2</v>
      </c>
      <c r="I47" s="1" t="str">
        <f t="shared" si="4"/>
        <v xml:space="preserve"> 42:1;2</v>
      </c>
    </row>
    <row r="48" spans="1:9" ht="15" customHeight="1" x14ac:dyDescent="0.15">
      <c r="A48" s="1" t="str">
        <f>A42</f>
        <v>WT liver</v>
      </c>
      <c r="B48" s="1">
        <f>STDEV(B22:B29)</f>
        <v>1.2533342762620967</v>
      </c>
      <c r="C48" s="1">
        <f t="shared" ref="C48:I48" si="5">STDEV(C22:C29)</f>
        <v>1.0272302552340153</v>
      </c>
      <c r="D48" s="1">
        <f t="shared" si="5"/>
        <v>0.64997926355146873</v>
      </c>
      <c r="E48" s="1">
        <f t="shared" si="5"/>
        <v>0.5267312140412711</v>
      </c>
      <c r="F48" s="1">
        <f t="shared" si="5"/>
        <v>1.1406343123375025</v>
      </c>
      <c r="G48" s="1">
        <f t="shared" si="5"/>
        <v>0.86959562762877729</v>
      </c>
      <c r="H48" s="1">
        <f t="shared" si="5"/>
        <v>1.9309395862645196</v>
      </c>
      <c r="I48" s="1">
        <f t="shared" si="5"/>
        <v>0.74690091594377761</v>
      </c>
    </row>
    <row r="49" spans="1:9" ht="15" customHeight="1" x14ac:dyDescent="0.15">
      <c r="A49" s="1" t="str">
        <f>A43</f>
        <v>COX14 liver</v>
      </c>
      <c r="B49" s="1">
        <f>STDEV(B30:B37)</f>
        <v>1.7395249079015471</v>
      </c>
      <c r="C49" s="1">
        <f t="shared" ref="C49:I49" si="6">STDEV(C30:C37)</f>
        <v>1.1528703172940387</v>
      </c>
      <c r="D49" s="1">
        <f t="shared" si="6"/>
        <v>0.48620074954195808</v>
      </c>
      <c r="E49" s="1">
        <f t="shared" si="6"/>
        <v>0.6530862172915799</v>
      </c>
      <c r="F49" s="1">
        <f t="shared" si="6"/>
        <v>0.88914934051907257</v>
      </c>
      <c r="G49" s="1">
        <f t="shared" si="6"/>
        <v>0.56801740203818218</v>
      </c>
      <c r="H49" s="1">
        <f t="shared" si="6"/>
        <v>1.7308378117415135</v>
      </c>
      <c r="I49" s="1">
        <f t="shared" si="6"/>
        <v>1.447060642192306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36"/>
  <sheetViews>
    <sheetView topLeftCell="B11" workbookViewId="0">
      <selection activeCell="B11" sqref="B11"/>
    </sheetView>
  </sheetViews>
  <sheetFormatPr baseColWidth="10" defaultColWidth="8.83203125" defaultRowHeight="13" x14ac:dyDescent="0.15"/>
  <cols>
    <col min="1" max="1" width="36.5" bestFit="1" customWidth="1"/>
    <col min="2" max="2" width="32.33203125" customWidth="1"/>
    <col min="3" max="3" width="8.5" bestFit="1" customWidth="1"/>
    <col min="4" max="5" width="9" bestFit="1" customWidth="1"/>
    <col min="6" max="6" width="8.33203125" bestFit="1" customWidth="1"/>
    <col min="7" max="7" width="5.5" bestFit="1" customWidth="1"/>
    <col min="8" max="8" width="21.6640625" customWidth="1"/>
    <col min="9" max="9" width="23.1640625" bestFit="1" customWidth="1"/>
    <col min="10" max="10" width="16.5" bestFit="1" customWidth="1"/>
    <col min="11" max="11" width="8.6640625" bestFit="1" customWidth="1"/>
    <col min="12" max="12" width="14.83203125" bestFit="1" customWidth="1"/>
    <col min="13" max="13" width="19.1640625" bestFit="1" customWidth="1"/>
  </cols>
  <sheetData>
    <row r="1" spans="1:9" ht="21" thickBot="1" x14ac:dyDescent="0.3">
      <c r="A1" s="15" t="s">
        <v>265</v>
      </c>
      <c r="B1" s="10"/>
      <c r="C1" s="9"/>
    </row>
    <row r="2" spans="1:9" ht="16" thickTop="1" x14ac:dyDescent="0.2">
      <c r="A2" s="12" t="s">
        <v>266</v>
      </c>
      <c r="B2" s="13" t="s">
        <v>416</v>
      </c>
      <c r="C2" s="9"/>
    </row>
    <row r="3" spans="1:9" ht="15" x14ac:dyDescent="0.2">
      <c r="A3" s="12" t="s">
        <v>267</v>
      </c>
      <c r="B3" s="20" t="s">
        <v>417</v>
      </c>
      <c r="C3" s="9"/>
      <c r="I3" s="7"/>
    </row>
    <row r="4" spans="1:9" ht="15" x14ac:dyDescent="0.2">
      <c r="A4" s="12" t="s">
        <v>268</v>
      </c>
      <c r="B4" s="13" t="s">
        <v>418</v>
      </c>
      <c r="C4" s="9"/>
    </row>
    <row r="5" spans="1:9" ht="15" x14ac:dyDescent="0.2">
      <c r="A5" s="12" t="s">
        <v>269</v>
      </c>
      <c r="B5" s="13" t="s">
        <v>419</v>
      </c>
      <c r="C5" s="9"/>
    </row>
    <row r="6" spans="1:9" ht="15" x14ac:dyDescent="0.2">
      <c r="A6" s="12" t="s">
        <v>270</v>
      </c>
      <c r="B6" s="16">
        <v>8</v>
      </c>
      <c r="C6" s="9"/>
    </row>
    <row r="7" spans="1:9" ht="16" x14ac:dyDescent="0.2">
      <c r="A7" s="23" t="s">
        <v>271</v>
      </c>
      <c r="B7" s="14"/>
      <c r="C7" s="9"/>
    </row>
    <row r="8" spans="1:9" ht="15" x14ac:dyDescent="0.2">
      <c r="A8" s="12" t="s">
        <v>272</v>
      </c>
      <c r="B8" s="17">
        <v>44762</v>
      </c>
      <c r="C8" s="9"/>
    </row>
    <row r="17" spans="1:13" ht="15" x14ac:dyDescent="0.2">
      <c r="A17" s="11" t="s">
        <v>273</v>
      </c>
      <c r="B17" s="11" t="s">
        <v>274</v>
      </c>
      <c r="C17" s="11" t="s">
        <v>275</v>
      </c>
      <c r="D17" s="11" t="s">
        <v>276</v>
      </c>
      <c r="E17" s="10"/>
      <c r="F17" s="10"/>
      <c r="G17" s="10"/>
      <c r="H17" s="11" t="s">
        <v>277</v>
      </c>
      <c r="I17" s="10"/>
      <c r="J17" s="10"/>
      <c r="K17" s="10"/>
      <c r="L17" s="10"/>
      <c r="M17" s="10"/>
    </row>
    <row r="18" spans="1:13" ht="15" x14ac:dyDescent="0.2">
      <c r="A18" s="11" t="s">
        <v>278</v>
      </c>
      <c r="B18" s="11" t="s">
        <v>279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3" ht="32" x14ac:dyDescent="0.2">
      <c r="A19" s="21" t="s">
        <v>280</v>
      </c>
      <c r="B19" s="21" t="s">
        <v>281</v>
      </c>
      <c r="C19" s="21" t="s">
        <v>282</v>
      </c>
      <c r="D19" s="21" t="s">
        <v>283</v>
      </c>
      <c r="E19" s="21" t="s">
        <v>284</v>
      </c>
      <c r="F19" s="21" t="s">
        <v>285</v>
      </c>
      <c r="G19" s="21" t="s">
        <v>286</v>
      </c>
      <c r="H19" s="21" t="s">
        <v>287</v>
      </c>
      <c r="I19" s="22" t="s">
        <v>288</v>
      </c>
      <c r="J19" s="21" t="s">
        <v>289</v>
      </c>
      <c r="K19" s="21" t="s">
        <v>290</v>
      </c>
      <c r="L19" s="21" t="s">
        <v>291</v>
      </c>
      <c r="M19" s="21" t="s">
        <v>292</v>
      </c>
    </row>
    <row r="20" spans="1:13" ht="15" x14ac:dyDescent="0.2">
      <c r="A20" s="19">
        <v>1</v>
      </c>
      <c r="B20" s="19" t="s">
        <v>420</v>
      </c>
      <c r="C20" s="19" t="s">
        <v>421</v>
      </c>
      <c r="D20" s="10"/>
      <c r="E20" s="10"/>
      <c r="F20" s="10" t="s">
        <v>422</v>
      </c>
      <c r="G20" s="19" t="s">
        <v>423</v>
      </c>
      <c r="H20" s="10"/>
      <c r="I20" s="10"/>
      <c r="J20" s="10"/>
      <c r="K20" s="18"/>
      <c r="L20" s="19">
        <v>80.699999999999989</v>
      </c>
      <c r="M20" s="10" t="s">
        <v>424</v>
      </c>
    </row>
    <row r="21" spans="1:13" ht="15" x14ac:dyDescent="0.2">
      <c r="A21" s="19">
        <v>2</v>
      </c>
      <c r="B21" s="19" t="s">
        <v>425</v>
      </c>
      <c r="C21" s="19" t="s">
        <v>421</v>
      </c>
      <c r="D21" s="10"/>
      <c r="E21" s="10"/>
      <c r="F21" s="10" t="s">
        <v>422</v>
      </c>
      <c r="G21" s="19" t="s">
        <v>423</v>
      </c>
      <c r="H21" s="10"/>
      <c r="I21" s="10"/>
      <c r="J21" s="10"/>
      <c r="K21" s="18"/>
      <c r="L21" s="19">
        <v>89.899999999999864</v>
      </c>
      <c r="M21" s="10" t="s">
        <v>424</v>
      </c>
    </row>
    <row r="22" spans="1:13" ht="15" x14ac:dyDescent="0.2">
      <c r="A22" s="19">
        <v>3</v>
      </c>
      <c r="B22" s="19" t="s">
        <v>426</v>
      </c>
      <c r="C22" s="19" t="s">
        <v>421</v>
      </c>
      <c r="D22" s="10"/>
      <c r="E22" s="10"/>
      <c r="F22" s="10" t="s">
        <v>422</v>
      </c>
      <c r="G22" s="19" t="s">
        <v>423</v>
      </c>
      <c r="H22" s="10"/>
      <c r="I22" s="10"/>
      <c r="J22" s="10"/>
      <c r="K22" s="18"/>
      <c r="L22" s="19">
        <v>87.299999999999926</v>
      </c>
      <c r="M22" s="10" t="s">
        <v>424</v>
      </c>
    </row>
    <row r="23" spans="1:13" ht="15" x14ac:dyDescent="0.2">
      <c r="A23" s="19">
        <v>4</v>
      </c>
      <c r="B23" s="19" t="s">
        <v>427</v>
      </c>
      <c r="C23" s="19" t="s">
        <v>421</v>
      </c>
      <c r="D23" s="10"/>
      <c r="E23" s="10"/>
      <c r="F23" s="10" t="s">
        <v>422</v>
      </c>
      <c r="G23" s="19" t="s">
        <v>423</v>
      </c>
      <c r="H23" s="10"/>
      <c r="I23" s="10"/>
      <c r="J23" s="10"/>
      <c r="K23" s="18"/>
      <c r="L23" s="19">
        <v>68.099999999999824</v>
      </c>
      <c r="M23" s="10" t="s">
        <v>424</v>
      </c>
    </row>
    <row r="24" spans="1:13" ht="15" x14ac:dyDescent="0.2">
      <c r="A24" s="19">
        <v>5</v>
      </c>
      <c r="B24" s="19" t="s">
        <v>428</v>
      </c>
      <c r="C24" s="19" t="s">
        <v>421</v>
      </c>
      <c r="D24" s="10"/>
      <c r="E24" s="10"/>
      <c r="F24" s="10" t="s">
        <v>422</v>
      </c>
      <c r="G24" s="19" t="s">
        <v>423</v>
      </c>
      <c r="H24" s="10"/>
      <c r="I24" s="10"/>
      <c r="J24" s="10"/>
      <c r="K24" s="18"/>
      <c r="L24" s="19">
        <v>46.4</v>
      </c>
      <c r="M24" s="10" t="s">
        <v>424</v>
      </c>
    </row>
    <row r="25" spans="1:13" ht="15" x14ac:dyDescent="0.2">
      <c r="A25" s="19">
        <v>6</v>
      </c>
      <c r="B25" s="19" t="s">
        <v>429</v>
      </c>
      <c r="C25" s="19" t="s">
        <v>421</v>
      </c>
      <c r="D25" s="10"/>
      <c r="E25" s="10"/>
      <c r="F25" s="10" t="s">
        <v>422</v>
      </c>
      <c r="G25" s="19" t="s">
        <v>423</v>
      </c>
      <c r="H25" s="10"/>
      <c r="I25" s="10"/>
      <c r="J25" s="10"/>
      <c r="K25" s="18"/>
      <c r="L25" s="19">
        <v>69.700000000000102</v>
      </c>
      <c r="M25" s="10" t="s">
        <v>424</v>
      </c>
    </row>
    <row r="26" spans="1:13" ht="15" x14ac:dyDescent="0.2">
      <c r="A26" s="19">
        <v>7</v>
      </c>
      <c r="B26" s="19" t="s">
        <v>430</v>
      </c>
      <c r="C26" s="19" t="s">
        <v>421</v>
      </c>
      <c r="D26" s="10"/>
      <c r="E26" s="10"/>
      <c r="F26" s="10" t="s">
        <v>422</v>
      </c>
      <c r="G26" s="19" t="s">
        <v>423</v>
      </c>
      <c r="H26" s="10"/>
      <c r="I26" s="10"/>
      <c r="J26" s="10"/>
      <c r="K26" s="18"/>
      <c r="L26" s="19">
        <v>47.800000000000068</v>
      </c>
      <c r="M26" s="10" t="s">
        <v>424</v>
      </c>
    </row>
    <row r="27" spans="1:13" ht="15" x14ac:dyDescent="0.2">
      <c r="A27" s="19">
        <v>8</v>
      </c>
      <c r="B27" s="19" t="s">
        <v>431</v>
      </c>
      <c r="C27" s="19" t="s">
        <v>421</v>
      </c>
      <c r="D27" s="10"/>
      <c r="E27" s="10"/>
      <c r="F27" s="10" t="s">
        <v>422</v>
      </c>
      <c r="G27" s="19" t="s">
        <v>423</v>
      </c>
      <c r="H27" s="10"/>
      <c r="I27" s="10"/>
      <c r="J27" s="10"/>
      <c r="K27" s="18"/>
      <c r="L27" s="19">
        <v>60.899999999999956</v>
      </c>
      <c r="M27" s="10" t="s">
        <v>424</v>
      </c>
    </row>
    <row r="28" spans="1:13" ht="15" x14ac:dyDescent="0.2">
      <c r="A28" s="19">
        <v>9</v>
      </c>
      <c r="B28" s="19" t="s">
        <v>432</v>
      </c>
      <c r="C28" s="19" t="s">
        <v>421</v>
      </c>
      <c r="D28" s="10"/>
      <c r="E28" s="10"/>
      <c r="F28" s="10" t="s">
        <v>422</v>
      </c>
      <c r="G28" s="19" t="s">
        <v>423</v>
      </c>
      <c r="H28" s="10"/>
      <c r="I28" s="10"/>
      <c r="J28" s="10"/>
      <c r="K28" s="10"/>
      <c r="L28" s="19">
        <v>82.999999999999957</v>
      </c>
      <c r="M28" s="10" t="s">
        <v>433</v>
      </c>
    </row>
    <row r="29" spans="1:13" ht="15" x14ac:dyDescent="0.2">
      <c r="A29" s="19">
        <v>10</v>
      </c>
      <c r="B29" s="19" t="s">
        <v>434</v>
      </c>
      <c r="C29" s="19" t="s">
        <v>421</v>
      </c>
      <c r="D29" s="10"/>
      <c r="E29" s="10"/>
      <c r="F29" s="10" t="s">
        <v>422</v>
      </c>
      <c r="G29" s="19" t="s">
        <v>423</v>
      </c>
      <c r="H29" s="10"/>
      <c r="I29" s="10"/>
      <c r="J29" s="10"/>
      <c r="K29" s="10"/>
      <c r="L29" s="19">
        <v>64.599999999999994</v>
      </c>
      <c r="M29" s="10" t="s">
        <v>433</v>
      </c>
    </row>
    <row r="30" spans="1:13" ht="15" x14ac:dyDescent="0.2">
      <c r="A30" s="19">
        <v>11</v>
      </c>
      <c r="B30" s="19" t="s">
        <v>435</v>
      </c>
      <c r="C30" s="19" t="s">
        <v>421</v>
      </c>
      <c r="D30" s="10"/>
      <c r="E30" s="10"/>
      <c r="F30" s="10" t="s">
        <v>422</v>
      </c>
      <c r="G30" s="19" t="s">
        <v>423</v>
      </c>
      <c r="H30" s="10"/>
      <c r="I30" s="10"/>
      <c r="J30" s="10"/>
      <c r="K30" s="10"/>
      <c r="L30" s="19">
        <v>87.900000000000091</v>
      </c>
      <c r="M30" s="10" t="s">
        <v>433</v>
      </c>
    </row>
    <row r="31" spans="1:13" ht="15" x14ac:dyDescent="0.2">
      <c r="A31" s="19">
        <v>12</v>
      </c>
      <c r="B31" s="19" t="s">
        <v>436</v>
      </c>
      <c r="C31" s="19" t="s">
        <v>421</v>
      </c>
      <c r="D31" s="10"/>
      <c r="E31" s="10"/>
      <c r="F31" s="10" t="s">
        <v>422</v>
      </c>
      <c r="G31" s="19" t="s">
        <v>423</v>
      </c>
      <c r="H31" s="10"/>
      <c r="I31" s="10"/>
      <c r="J31" s="10"/>
      <c r="K31" s="10"/>
      <c r="L31" s="19">
        <v>80.799999999999983</v>
      </c>
      <c r="M31" s="10" t="s">
        <v>433</v>
      </c>
    </row>
    <row r="32" spans="1:13" ht="15" x14ac:dyDescent="0.2">
      <c r="A32" s="19">
        <v>13</v>
      </c>
      <c r="B32" s="19" t="s">
        <v>437</v>
      </c>
      <c r="C32" s="19" t="s">
        <v>421</v>
      </c>
      <c r="D32" s="10"/>
      <c r="E32" s="10"/>
      <c r="F32" s="10" t="s">
        <v>422</v>
      </c>
      <c r="G32" s="19" t="s">
        <v>423</v>
      </c>
      <c r="H32" s="10"/>
      <c r="I32" s="10"/>
      <c r="J32" s="10"/>
      <c r="K32" s="18"/>
      <c r="L32" s="19">
        <v>47.099999999999923</v>
      </c>
      <c r="M32" s="10" t="s">
        <v>433</v>
      </c>
    </row>
    <row r="33" spans="1:13" ht="15" x14ac:dyDescent="0.2">
      <c r="A33" s="19">
        <v>14</v>
      </c>
      <c r="B33" s="19" t="s">
        <v>438</v>
      </c>
      <c r="C33" s="19" t="s">
        <v>421</v>
      </c>
      <c r="D33" s="10"/>
      <c r="E33" s="10"/>
      <c r="F33" s="10" t="s">
        <v>422</v>
      </c>
      <c r="G33" s="19" t="s">
        <v>423</v>
      </c>
      <c r="H33" s="10"/>
      <c r="I33" s="10"/>
      <c r="J33" s="10"/>
      <c r="K33" s="18"/>
      <c r="L33" s="19">
        <v>66.899999999999963</v>
      </c>
      <c r="M33" s="10" t="s">
        <v>433</v>
      </c>
    </row>
    <row r="34" spans="1:13" ht="15" x14ac:dyDescent="0.2">
      <c r="A34" s="19">
        <v>15</v>
      </c>
      <c r="B34" s="19" t="s">
        <v>439</v>
      </c>
      <c r="C34" s="19" t="s">
        <v>421</v>
      </c>
      <c r="D34" s="10"/>
      <c r="E34" s="10"/>
      <c r="F34" s="10" t="s">
        <v>422</v>
      </c>
      <c r="G34" s="19" t="s">
        <v>423</v>
      </c>
      <c r="H34" s="10"/>
      <c r="I34" s="10"/>
      <c r="J34" s="10"/>
      <c r="K34" s="18"/>
      <c r="L34" s="19">
        <v>73.900000000000077</v>
      </c>
      <c r="M34" s="10" t="s">
        <v>433</v>
      </c>
    </row>
    <row r="35" spans="1:13" ht="15" x14ac:dyDescent="0.2">
      <c r="A35" s="19">
        <v>16</v>
      </c>
      <c r="B35" s="19" t="s">
        <v>440</v>
      </c>
      <c r="C35" s="19" t="s">
        <v>421</v>
      </c>
      <c r="D35" s="10"/>
      <c r="E35" s="10"/>
      <c r="F35" s="10" t="s">
        <v>422</v>
      </c>
      <c r="G35" s="19" t="s">
        <v>423</v>
      </c>
      <c r="H35" s="10"/>
      <c r="I35" s="10"/>
      <c r="J35" s="10"/>
      <c r="K35" s="18"/>
      <c r="L35" s="19">
        <v>91.29999999999994</v>
      </c>
      <c r="M35" s="10" t="s">
        <v>433</v>
      </c>
    </row>
    <row r="36" spans="1:13" ht="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</sheetData>
  <hyperlinks>
    <hyperlink ref="B3" r:id="rId1" xr:uid="{E8FE73BD-4AAE-BE45-AB2A-11E67323E958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A1:Q49"/>
  <sheetViews>
    <sheetView topLeftCell="A31" workbookViewId="0">
      <selection activeCell="A3" sqref="A3:C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7" ht="15" customHeight="1" x14ac:dyDescent="0.15">
      <c r="A1" s="8" t="s">
        <v>468</v>
      </c>
    </row>
    <row r="2" spans="1:7" s="2" customFormat="1" ht="50.25" customHeight="1" x14ac:dyDescent="0.15">
      <c r="B2" s="2" t="s">
        <v>280</v>
      </c>
      <c r="C2" s="2" t="s">
        <v>25</v>
      </c>
      <c r="D2" s="2" t="s">
        <v>104</v>
      </c>
      <c r="E2" s="2" t="s">
        <v>105</v>
      </c>
      <c r="F2" s="2" t="s">
        <v>106</v>
      </c>
      <c r="G2" s="2" t="s">
        <v>107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5</v>
      </c>
      <c r="E3" s="1">
        <v>5.4877733045733672</v>
      </c>
      <c r="F3" s="1">
        <v>6.6731455299787585</v>
      </c>
      <c r="G3" s="1">
        <v>0.47665325214133991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5</v>
      </c>
      <c r="E4" s="1">
        <v>6.1307894254670421</v>
      </c>
      <c r="F4" s="1">
        <v>7.6111628331612282</v>
      </c>
      <c r="G4" s="1">
        <v>0.58547406408932534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5</v>
      </c>
      <c r="E5" s="1">
        <v>5.5298548915066519</v>
      </c>
      <c r="F5" s="1">
        <v>6.7582373664790811</v>
      </c>
      <c r="G5" s="1">
        <v>0.51986441280608309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5</v>
      </c>
      <c r="E6" s="1">
        <v>5.0765701628392286</v>
      </c>
      <c r="F6" s="1">
        <v>6.0962508189872366</v>
      </c>
      <c r="G6" s="1">
        <v>0.46894237069132594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5</v>
      </c>
      <c r="E7" s="1">
        <v>6.5422646466991887</v>
      </c>
      <c r="F7" s="1">
        <v>8.2780976341551717</v>
      </c>
      <c r="G7" s="1">
        <v>0.31838837054442959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5</v>
      </c>
      <c r="E8" s="1">
        <v>5.6053843723023702</v>
      </c>
      <c r="F8" s="1">
        <v>6.8092428704199737</v>
      </c>
      <c r="G8" s="1">
        <v>0.42557767940124835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5</v>
      </c>
      <c r="E9" s="1">
        <v>5.4387127738879011</v>
      </c>
      <c r="F9" s="1">
        <v>6.5915918494609125</v>
      </c>
      <c r="G9" s="1">
        <v>0.36619954719227282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5</v>
      </c>
      <c r="E10" s="1">
        <v>4.8941216882451206</v>
      </c>
      <c r="F10" s="1">
        <v>5.7220983115405719</v>
      </c>
      <c r="G10" s="1">
        <v>0.38147322076937151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5</v>
      </c>
      <c r="E11" s="1">
        <v>4.5455709248726555</v>
      </c>
      <c r="F11" s="1">
        <v>5.268019311300181</v>
      </c>
      <c r="G11" s="1">
        <v>0.40523225471539853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5</v>
      </c>
      <c r="E12" s="1">
        <v>4.8327694267166681</v>
      </c>
      <c r="F12" s="1">
        <v>5.7187168882342503</v>
      </c>
      <c r="G12" s="1">
        <v>0.33639511107260295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5</v>
      </c>
      <c r="E13" s="1">
        <v>5.0727919930078826</v>
      </c>
      <c r="F13" s="1">
        <v>6.0414494207919542</v>
      </c>
      <c r="G13" s="1">
        <v>0.54922267461745056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5</v>
      </c>
      <c r="E14" s="1">
        <v>5.2754476710668401</v>
      </c>
      <c r="F14" s="1">
        <v>6.3401808217379676</v>
      </c>
      <c r="G14" s="1">
        <v>0.52834840181149734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5</v>
      </c>
      <c r="E15" s="1">
        <v>6.1491352032544864</v>
      </c>
      <c r="F15" s="1">
        <v>7.534166295541028</v>
      </c>
      <c r="G15" s="1">
        <v>0.34246210434277397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5</v>
      </c>
      <c r="E16" s="1">
        <v>5.2499814331099586</v>
      </c>
      <c r="F16" s="1">
        <v>6.2320340191499852</v>
      </c>
      <c r="G16" s="1">
        <v>0.41546893460999901</v>
      </c>
    </row>
    <row r="17" spans="1:17" ht="15" customHeight="1" x14ac:dyDescent="0.2">
      <c r="A17" s="24" t="s">
        <v>457</v>
      </c>
      <c r="B17" s="1" t="s">
        <v>454</v>
      </c>
      <c r="C17" s="1">
        <v>16</v>
      </c>
      <c r="D17" s="1">
        <v>5</v>
      </c>
      <c r="E17" s="1">
        <v>6.0436656642764106</v>
      </c>
      <c r="F17" s="1">
        <v>7.5872936085886966</v>
      </c>
      <c r="G17" s="1">
        <v>0.47420585053679354</v>
      </c>
    </row>
    <row r="18" spans="1:17" ht="15" customHeight="1" x14ac:dyDescent="0.2">
      <c r="A18" s="24" t="s">
        <v>457</v>
      </c>
      <c r="B18" s="1" t="s">
        <v>455</v>
      </c>
      <c r="C18" s="1">
        <v>13</v>
      </c>
      <c r="D18" s="1">
        <v>5</v>
      </c>
      <c r="E18" s="1">
        <v>5.9738315237168447</v>
      </c>
      <c r="F18" s="1">
        <v>7.3647279094932365</v>
      </c>
      <c r="G18" s="1">
        <v>0.56651753149947981</v>
      </c>
    </row>
    <row r="20" spans="1:17" ht="15" customHeight="1" x14ac:dyDescent="0.15">
      <c r="A20" s="1" t="s">
        <v>108</v>
      </c>
    </row>
    <row r="21" spans="1:17" ht="15" customHeight="1" x14ac:dyDescent="0.15">
      <c r="A21" s="1" t="s">
        <v>24</v>
      </c>
      <c r="B21" s="1" t="s">
        <v>469</v>
      </c>
      <c r="C21" s="1" t="s">
        <v>55</v>
      </c>
      <c r="D21" s="1" t="s">
        <v>56</v>
      </c>
      <c r="E21" s="1" t="s">
        <v>57</v>
      </c>
      <c r="F21" s="1" t="s">
        <v>100</v>
      </c>
      <c r="G21" s="1" t="s">
        <v>58</v>
      </c>
      <c r="H21" s="1" t="s">
        <v>59</v>
      </c>
      <c r="I21" s="1" t="s">
        <v>109</v>
      </c>
      <c r="J21" s="1" t="s">
        <v>60</v>
      </c>
      <c r="K21" s="1" t="s">
        <v>101</v>
      </c>
      <c r="L21" s="1" t="s">
        <v>110</v>
      </c>
      <c r="M21" s="1" t="s">
        <v>61</v>
      </c>
      <c r="N21" s="1" t="s">
        <v>62</v>
      </c>
      <c r="O21" s="1" t="s">
        <v>111</v>
      </c>
      <c r="P21" s="1" t="s">
        <v>102</v>
      </c>
      <c r="Q21" s="1" t="s">
        <v>103</v>
      </c>
    </row>
    <row r="22" spans="1:17" ht="15" customHeight="1" x14ac:dyDescent="0.15">
      <c r="A22" t="str">
        <f>A3</f>
        <v>WT liver</v>
      </c>
      <c r="B22" s="1">
        <v>0</v>
      </c>
      <c r="C22" s="1">
        <v>10.651997450000311</v>
      </c>
      <c r="D22" s="1">
        <v>3.4596353421209094</v>
      </c>
      <c r="E22" s="1">
        <v>3.0597177904532193</v>
      </c>
      <c r="F22" s="1">
        <v>8.5909407050343195E-2</v>
      </c>
      <c r="G22" s="1">
        <v>0.3506989221020822</v>
      </c>
      <c r="H22" s="1">
        <v>18.256419732581939</v>
      </c>
      <c r="I22" s="1">
        <v>4.4635909055734357</v>
      </c>
      <c r="J22" s="1">
        <v>16.297424324799696</v>
      </c>
      <c r="K22" s="1">
        <v>0</v>
      </c>
      <c r="L22" s="1">
        <v>0.82852005699555109</v>
      </c>
      <c r="M22" s="1">
        <v>17.007860757302588</v>
      </c>
      <c r="N22" s="1">
        <v>20.825748807528633</v>
      </c>
      <c r="O22" s="1">
        <v>3.565464819330515</v>
      </c>
      <c r="P22" s="1">
        <v>1.1470116841607729</v>
      </c>
      <c r="Q22" s="1">
        <v>0</v>
      </c>
    </row>
    <row r="23" spans="1:17" ht="15" customHeight="1" x14ac:dyDescent="0.15">
      <c r="A23" t="str">
        <f t="shared" ref="A23:A37" si="0">A4</f>
        <v>WT liver</v>
      </c>
      <c r="B23" s="1">
        <v>0</v>
      </c>
      <c r="C23" s="1">
        <v>11.879153048779443</v>
      </c>
      <c r="D23" s="1">
        <v>3.225017591214796</v>
      </c>
      <c r="E23" s="1">
        <v>4.9506852495829392</v>
      </c>
      <c r="F23" s="1">
        <v>0.95100638153098016</v>
      </c>
      <c r="G23" s="1">
        <v>1.1219001032193827</v>
      </c>
      <c r="H23" s="1">
        <v>18.504664114195656</v>
      </c>
      <c r="I23" s="1">
        <v>3.7781130126494977</v>
      </c>
      <c r="J23" s="1">
        <v>14.222372643242359</v>
      </c>
      <c r="K23" s="1">
        <v>0.52371576404584241</v>
      </c>
      <c r="L23" s="1">
        <v>1.7270349933608677</v>
      </c>
      <c r="M23" s="1">
        <v>16.280595377188046</v>
      </c>
      <c r="N23" s="1">
        <v>17.568856830570443</v>
      </c>
      <c r="O23" s="1">
        <v>4.152256269978631</v>
      </c>
      <c r="P23" s="1">
        <v>1.1146286204411096</v>
      </c>
      <c r="Q23" s="1">
        <v>0</v>
      </c>
    </row>
    <row r="24" spans="1:17" ht="15" customHeight="1" x14ac:dyDescent="0.15">
      <c r="A24" t="str">
        <f t="shared" si="0"/>
        <v>WT liver</v>
      </c>
      <c r="B24" s="1">
        <v>0</v>
      </c>
      <c r="C24" s="1">
        <v>14.462581245114578</v>
      </c>
      <c r="D24" s="1">
        <v>1.4859084966370497</v>
      </c>
      <c r="E24" s="1">
        <v>2.8502934282426007</v>
      </c>
      <c r="F24" s="1">
        <v>0.55535004202487426</v>
      </c>
      <c r="G24" s="1">
        <v>1.4757512831437183</v>
      </c>
      <c r="H24" s="1">
        <v>17.185233140092226</v>
      </c>
      <c r="I24" s="1">
        <v>1.9135922792965865</v>
      </c>
      <c r="J24" s="1">
        <v>14.719671571717615</v>
      </c>
      <c r="K24" s="1">
        <v>0.81459712829441289</v>
      </c>
      <c r="L24" s="1">
        <v>2.7458388215774123</v>
      </c>
      <c r="M24" s="1">
        <v>17.447320278522863</v>
      </c>
      <c r="N24" s="1">
        <v>20.752557471101131</v>
      </c>
      <c r="O24" s="1">
        <v>1.6185890041406354</v>
      </c>
      <c r="P24" s="1">
        <v>1.972715810094305</v>
      </c>
      <c r="Q24" s="1">
        <v>0</v>
      </c>
    </row>
    <row r="25" spans="1:17" ht="15" customHeight="1" x14ac:dyDescent="0.15">
      <c r="A25" t="str">
        <f t="shared" si="0"/>
        <v>WT liver</v>
      </c>
      <c r="B25" s="1">
        <v>0</v>
      </c>
      <c r="C25" s="1">
        <v>14.334530244526659</v>
      </c>
      <c r="D25" s="1">
        <v>1.289587107915698</v>
      </c>
      <c r="E25" s="1">
        <v>4.3881798081037466</v>
      </c>
      <c r="F25" s="1">
        <v>0.72379741275072651</v>
      </c>
      <c r="G25" s="1">
        <v>0.62234895525783085</v>
      </c>
      <c r="H25" s="1">
        <v>20.113098589975838</v>
      </c>
      <c r="I25" s="1">
        <v>1.6483672628244457</v>
      </c>
      <c r="J25" s="1">
        <v>14.979571971344837</v>
      </c>
      <c r="K25" s="1">
        <v>0</v>
      </c>
      <c r="L25" s="1">
        <v>2.4125398815483878</v>
      </c>
      <c r="M25" s="1">
        <v>16.282014265356999</v>
      </c>
      <c r="N25" s="1">
        <v>19.938929581725223</v>
      </c>
      <c r="O25" s="1">
        <v>2.1558056751374068</v>
      </c>
      <c r="P25" s="1">
        <v>1.1112292435321998</v>
      </c>
      <c r="Q25" s="1">
        <v>0</v>
      </c>
    </row>
    <row r="26" spans="1:17" ht="15" customHeight="1" x14ac:dyDescent="0.15">
      <c r="A26" t="str">
        <f t="shared" si="0"/>
        <v>WT liver</v>
      </c>
      <c r="B26" s="1">
        <v>0</v>
      </c>
      <c r="C26" s="1">
        <v>14.164879893422494</v>
      </c>
      <c r="D26" s="1">
        <v>2.6157844874844391</v>
      </c>
      <c r="E26" s="1">
        <v>3.1884119621845035</v>
      </c>
      <c r="F26" s="1">
        <v>0.52133811352349879</v>
      </c>
      <c r="G26" s="1">
        <v>1.8404048599420368</v>
      </c>
      <c r="H26" s="1">
        <v>15.732075889109794</v>
      </c>
      <c r="I26" s="1">
        <v>2.8615142121798649</v>
      </c>
      <c r="J26" s="1">
        <v>15.086021910242769</v>
      </c>
      <c r="K26" s="1">
        <v>0.58185786807363671</v>
      </c>
      <c r="L26" s="1">
        <v>1.7339131618027512</v>
      </c>
      <c r="M26" s="1">
        <v>15.803656048050557</v>
      </c>
      <c r="N26" s="1">
        <v>20.619569778550723</v>
      </c>
      <c r="O26" s="1">
        <v>3.732407395456518</v>
      </c>
      <c r="P26" s="1">
        <v>1.5181644199764257</v>
      </c>
      <c r="Q26" s="1">
        <v>0</v>
      </c>
    </row>
    <row r="27" spans="1:17" ht="15" customHeight="1" x14ac:dyDescent="0.15">
      <c r="A27" t="str">
        <f t="shared" si="0"/>
        <v>WT liver</v>
      </c>
      <c r="B27" s="1">
        <v>0</v>
      </c>
      <c r="C27" s="1">
        <v>9.6702870075150944</v>
      </c>
      <c r="D27" s="1">
        <v>1.0195535070540798</v>
      </c>
      <c r="E27" s="1">
        <v>3.5040842910581023</v>
      </c>
      <c r="F27" s="1">
        <v>1.0201970369314362</v>
      </c>
      <c r="G27" s="1">
        <v>2.0398830532775967</v>
      </c>
      <c r="H27" s="1">
        <v>18.278233610243102</v>
      </c>
      <c r="I27" s="1">
        <v>4.9192645377135085</v>
      </c>
      <c r="J27" s="1">
        <v>16.242103596955378</v>
      </c>
      <c r="K27" s="1">
        <v>0</v>
      </c>
      <c r="L27" s="1">
        <v>0.59216352092082258</v>
      </c>
      <c r="M27" s="1">
        <v>18.417267559129947</v>
      </c>
      <c r="N27" s="1">
        <v>18.899573354627059</v>
      </c>
      <c r="O27" s="1">
        <v>3.4970728671222222</v>
      </c>
      <c r="P27" s="1">
        <v>1.9003160574516607</v>
      </c>
      <c r="Q27" s="1">
        <v>0</v>
      </c>
    </row>
    <row r="28" spans="1:17" ht="15" customHeight="1" x14ac:dyDescent="0.15">
      <c r="A28" t="str">
        <f t="shared" si="0"/>
        <v>WT liver</v>
      </c>
      <c r="B28" s="1">
        <v>0</v>
      </c>
      <c r="C28" s="1">
        <v>12.017569330204182</v>
      </c>
      <c r="D28" s="1">
        <v>3.7402985868374707</v>
      </c>
      <c r="E28" s="1">
        <v>2.3893504538395498</v>
      </c>
      <c r="F28" s="1">
        <v>1.0692821498550753</v>
      </c>
      <c r="G28" s="1">
        <v>1.3744149037710836</v>
      </c>
      <c r="H28" s="1">
        <v>19.378274178343155</v>
      </c>
      <c r="I28" s="1">
        <v>3.4096844793236141</v>
      </c>
      <c r="J28" s="1">
        <v>15.818563249538972</v>
      </c>
      <c r="K28" s="1">
        <v>0</v>
      </c>
      <c r="L28" s="1">
        <v>0.79988237019974429</v>
      </c>
      <c r="M28" s="1">
        <v>16.052067843132502</v>
      </c>
      <c r="N28" s="1">
        <v>19.993469303256639</v>
      </c>
      <c r="O28" s="1">
        <v>2.9710215518856877</v>
      </c>
      <c r="P28" s="1">
        <v>0.98612159981233261</v>
      </c>
      <c r="Q28" s="1">
        <v>0</v>
      </c>
    </row>
    <row r="29" spans="1:17" ht="15" customHeight="1" x14ac:dyDescent="0.15">
      <c r="A29" t="str">
        <f t="shared" si="0"/>
        <v>WT liver</v>
      </c>
      <c r="B29" s="1">
        <v>0</v>
      </c>
      <c r="C29" s="1">
        <v>11.02604260525994</v>
      </c>
      <c r="D29" s="1">
        <v>3.2234329380812095</v>
      </c>
      <c r="E29" s="1">
        <v>1.8702672259899826</v>
      </c>
      <c r="F29" s="1">
        <v>0.83243823854098398</v>
      </c>
      <c r="G29" s="1">
        <v>1.4112704218448939</v>
      </c>
      <c r="H29" s="1">
        <v>16.170509625470572</v>
      </c>
      <c r="I29" s="1">
        <v>6.5006295427462097</v>
      </c>
      <c r="J29" s="1">
        <v>17.337816730018439</v>
      </c>
      <c r="K29" s="1">
        <v>0.15053535199651003</v>
      </c>
      <c r="L29" s="1">
        <v>0.87309767751673328</v>
      </c>
      <c r="M29" s="1">
        <v>17.622752368024663</v>
      </c>
      <c r="N29" s="1">
        <v>17.196551602634951</v>
      </c>
      <c r="O29" s="1">
        <v>4.5396676225839121</v>
      </c>
      <c r="P29" s="1">
        <v>1.2449880492910068</v>
      </c>
      <c r="Q29" s="1">
        <v>0</v>
      </c>
    </row>
    <row r="30" spans="1:17" ht="15" customHeight="1" x14ac:dyDescent="0.15">
      <c r="A30" t="str">
        <f t="shared" si="0"/>
        <v>COX14 liver</v>
      </c>
      <c r="B30" s="1">
        <v>0</v>
      </c>
      <c r="C30" s="1">
        <v>13.630640270846078</v>
      </c>
      <c r="D30" s="1">
        <v>4.9630248611644276</v>
      </c>
      <c r="E30" s="1">
        <v>2.1263312032174211</v>
      </c>
      <c r="F30" s="1">
        <v>0.35399917596849662</v>
      </c>
      <c r="G30" s="1">
        <v>2.2118987539279393</v>
      </c>
      <c r="H30" s="1">
        <v>18.926495260508659</v>
      </c>
      <c r="I30" s="1">
        <v>2.2662037276126892</v>
      </c>
      <c r="J30" s="1">
        <v>13.833505178252183</v>
      </c>
      <c r="K30" s="1">
        <v>0</v>
      </c>
      <c r="L30" s="1">
        <v>0.80055458569611471</v>
      </c>
      <c r="M30" s="1">
        <v>19.706634686552828</v>
      </c>
      <c r="N30" s="1">
        <v>17.954106241935836</v>
      </c>
      <c r="O30" s="1">
        <v>3.0711348013872883</v>
      </c>
      <c r="P30" s="1">
        <v>0.1554712529300514</v>
      </c>
      <c r="Q30" s="1">
        <v>0</v>
      </c>
    </row>
    <row r="31" spans="1:17" ht="15" customHeight="1" x14ac:dyDescent="0.15">
      <c r="A31" t="str">
        <f t="shared" si="0"/>
        <v>COX14 liver</v>
      </c>
      <c r="B31" s="1">
        <v>0</v>
      </c>
      <c r="C31" s="1">
        <v>13.279975436300644</v>
      </c>
      <c r="D31" s="1">
        <v>3.6637275347318696</v>
      </c>
      <c r="E31" s="1">
        <v>2.9303843595725794</v>
      </c>
      <c r="F31" s="1">
        <v>0.71566121608109068</v>
      </c>
      <c r="G31" s="1">
        <v>3.2687984829950114</v>
      </c>
      <c r="H31" s="1">
        <v>18.389736935190047</v>
      </c>
      <c r="I31" s="1">
        <v>3.0013364630189447</v>
      </c>
      <c r="J31" s="1">
        <v>13.772353276656371</v>
      </c>
      <c r="K31" s="1">
        <v>0</v>
      </c>
      <c r="L31" s="1">
        <v>0.55706431435766535</v>
      </c>
      <c r="M31" s="1">
        <v>20.135855778029022</v>
      </c>
      <c r="N31" s="1">
        <v>19.09841943240297</v>
      </c>
      <c r="O31" s="1">
        <v>0.91849179538494619</v>
      </c>
      <c r="P31" s="1">
        <v>0.26819497527883962</v>
      </c>
      <c r="Q31" s="1">
        <v>0</v>
      </c>
    </row>
    <row r="32" spans="1:17" ht="15" customHeight="1" x14ac:dyDescent="0.15">
      <c r="A32" t="str">
        <f t="shared" si="0"/>
        <v>COX14 liver</v>
      </c>
      <c r="B32" s="1">
        <v>0</v>
      </c>
      <c r="C32" s="1">
        <v>10.838800161240076</v>
      </c>
      <c r="D32" s="1">
        <v>2.8085377748599236</v>
      </c>
      <c r="E32" s="1">
        <v>3.0020230181288898</v>
      </c>
      <c r="F32" s="1">
        <v>0.14745324305607299</v>
      </c>
      <c r="G32" s="1">
        <v>1.3269333526589038</v>
      </c>
      <c r="H32" s="1">
        <v>19.696925815784919</v>
      </c>
      <c r="I32" s="1">
        <v>4.4590453505442875</v>
      </c>
      <c r="J32" s="1">
        <v>14.911760204788949</v>
      </c>
      <c r="K32" s="1">
        <v>0</v>
      </c>
      <c r="L32" s="1">
        <v>0.71648201344269546</v>
      </c>
      <c r="M32" s="1">
        <v>19.823868051830491</v>
      </c>
      <c r="N32" s="1">
        <v>18.54360902578345</v>
      </c>
      <c r="O32" s="1">
        <v>2.8195373117536291</v>
      </c>
      <c r="P32" s="1">
        <v>0.90502467612767235</v>
      </c>
      <c r="Q32" s="1">
        <v>0</v>
      </c>
    </row>
    <row r="33" spans="1:17" ht="15" customHeight="1" x14ac:dyDescent="0.15">
      <c r="A33" t="str">
        <f t="shared" si="0"/>
        <v>COX14 liver</v>
      </c>
      <c r="B33" s="1">
        <v>0</v>
      </c>
      <c r="C33" s="1">
        <v>11.954768323738129</v>
      </c>
      <c r="D33" s="1">
        <v>3.973872098175288</v>
      </c>
      <c r="E33" s="1">
        <v>3.2481481720398819</v>
      </c>
      <c r="F33" s="1">
        <v>0.83453670010063541</v>
      </c>
      <c r="G33" s="1">
        <v>1.0853989762700431</v>
      </c>
      <c r="H33" s="1">
        <v>19.087196994334132</v>
      </c>
      <c r="I33" s="1">
        <v>1.1949019203295406</v>
      </c>
      <c r="J33" s="1">
        <v>14.881374733103371</v>
      </c>
      <c r="K33" s="1">
        <v>0.83265490715940038</v>
      </c>
      <c r="L33" s="1">
        <v>1.6591153917141228</v>
      </c>
      <c r="M33" s="1">
        <v>16.897247919135427</v>
      </c>
      <c r="N33" s="1">
        <v>21.963966240926933</v>
      </c>
      <c r="O33" s="1">
        <v>1.2161089255577455</v>
      </c>
      <c r="P33" s="1">
        <v>1.1707086974153478</v>
      </c>
      <c r="Q33" s="1">
        <v>0</v>
      </c>
    </row>
    <row r="34" spans="1:17" ht="15" customHeight="1" x14ac:dyDescent="0.15">
      <c r="A34" t="str">
        <f t="shared" si="0"/>
        <v>COX14 liver</v>
      </c>
      <c r="B34" s="1">
        <v>0</v>
      </c>
      <c r="C34" s="1">
        <v>15.632988038007849</v>
      </c>
      <c r="D34" s="1">
        <v>3.1497157133930269</v>
      </c>
      <c r="E34" s="1">
        <v>2.6790038368092532</v>
      </c>
      <c r="F34" s="1">
        <v>1.9118024994866503</v>
      </c>
      <c r="G34" s="1">
        <v>0.3993438184219138</v>
      </c>
      <c r="H34" s="1">
        <v>18.475941628090137</v>
      </c>
      <c r="I34" s="1">
        <v>1.1146484584235703</v>
      </c>
      <c r="J34" s="1">
        <v>15.558978785292451</v>
      </c>
      <c r="K34" s="1">
        <v>0.23725431641652112</v>
      </c>
      <c r="L34" s="1">
        <v>2.3003303509035247</v>
      </c>
      <c r="M34" s="1">
        <v>17.573965746715288</v>
      </c>
      <c r="N34" s="1">
        <v>17.612895113531113</v>
      </c>
      <c r="O34" s="1">
        <v>1.8248882894103875</v>
      </c>
      <c r="P34" s="1">
        <v>1.2017206597358623</v>
      </c>
      <c r="Q34" s="1">
        <v>0.32652274536247017</v>
      </c>
    </row>
    <row r="35" spans="1:17" ht="15" customHeight="1" x14ac:dyDescent="0.15">
      <c r="A35" t="str">
        <f t="shared" si="0"/>
        <v>COX14 liver</v>
      </c>
      <c r="B35" s="1">
        <v>0</v>
      </c>
      <c r="C35" s="1">
        <v>12.677620008767583</v>
      </c>
      <c r="D35" s="1">
        <v>2.1865770509204685</v>
      </c>
      <c r="E35" s="1">
        <v>2.3730899636008953</v>
      </c>
      <c r="F35" s="1">
        <v>1.2229228933502583</v>
      </c>
      <c r="G35" s="1">
        <v>2.0622792825292255</v>
      </c>
      <c r="H35" s="1">
        <v>15.271745007998264</v>
      </c>
      <c r="I35" s="1">
        <v>4.0404802024998556</v>
      </c>
      <c r="J35" s="1">
        <v>14.960354607294718</v>
      </c>
      <c r="K35" s="1">
        <v>0.72769724695772442</v>
      </c>
      <c r="L35" s="1">
        <v>0.73302220702486709</v>
      </c>
      <c r="M35" s="1">
        <v>17.712545273681378</v>
      </c>
      <c r="N35" s="1">
        <v>22.835123258181337</v>
      </c>
      <c r="O35" s="1">
        <v>1.8324571129240037</v>
      </c>
      <c r="P35" s="1">
        <v>1.3640858842694203</v>
      </c>
      <c r="Q35" s="1">
        <v>0</v>
      </c>
    </row>
    <row r="36" spans="1:17" ht="15" customHeight="1" x14ac:dyDescent="0.15">
      <c r="A36" t="str">
        <f t="shared" si="0"/>
        <v>COX14 liver</v>
      </c>
      <c r="B36" s="1">
        <v>0</v>
      </c>
      <c r="C36" s="1">
        <v>11.860048436076665</v>
      </c>
      <c r="D36" s="1">
        <v>2.9901521886823614</v>
      </c>
      <c r="E36" s="1">
        <v>1.4994969852664988</v>
      </c>
      <c r="F36" s="1">
        <v>0.54753587453889219</v>
      </c>
      <c r="G36" s="1">
        <v>1.1787234297867442</v>
      </c>
      <c r="H36" s="1">
        <v>16.825706353914601</v>
      </c>
      <c r="I36" s="1">
        <v>5.6159159056627477</v>
      </c>
      <c r="J36" s="1">
        <v>13.762758899501758</v>
      </c>
      <c r="K36" s="1">
        <v>0</v>
      </c>
      <c r="L36" s="1">
        <v>1.5325161215268757</v>
      </c>
      <c r="M36" s="1">
        <v>21.247256357765963</v>
      </c>
      <c r="N36" s="1">
        <v>19.439909877945368</v>
      </c>
      <c r="O36" s="1">
        <v>2.2048323460219938</v>
      </c>
      <c r="P36" s="1">
        <v>1.2951472233095225</v>
      </c>
      <c r="Q36" s="1">
        <v>0</v>
      </c>
    </row>
    <row r="37" spans="1:17" ht="15" customHeight="1" x14ac:dyDescent="0.15">
      <c r="A37" t="str">
        <f t="shared" si="0"/>
        <v>COX14 liver</v>
      </c>
      <c r="B37" s="1">
        <v>0</v>
      </c>
      <c r="C37" s="1">
        <v>12.484571895021963</v>
      </c>
      <c r="D37" s="1">
        <v>2.3156155030418821</v>
      </c>
      <c r="E37" s="1">
        <v>2.6765605300045441</v>
      </c>
      <c r="F37" s="1">
        <v>0.73941952183846227</v>
      </c>
      <c r="G37" s="1">
        <v>2.4303610692377715</v>
      </c>
      <c r="H37" s="1">
        <v>15.625681559112227</v>
      </c>
      <c r="I37" s="1">
        <v>4.030162025242058</v>
      </c>
      <c r="J37" s="1">
        <v>13.957912867692446</v>
      </c>
      <c r="K37" s="1">
        <v>0</v>
      </c>
      <c r="L37" s="1">
        <v>1.16251433925957</v>
      </c>
      <c r="M37" s="1">
        <v>19.72767223134575</v>
      </c>
      <c r="N37" s="1">
        <v>19.180910763208129</v>
      </c>
      <c r="O37" s="1">
        <v>3.8823570832852479</v>
      </c>
      <c r="P37" s="1">
        <v>1.7862606117099615</v>
      </c>
      <c r="Q37" s="1">
        <v>0</v>
      </c>
    </row>
    <row r="40" spans="1:17" ht="15" customHeight="1" x14ac:dyDescent="0.15">
      <c r="A40" s="1" t="s">
        <v>293</v>
      </c>
    </row>
    <row r="41" spans="1:17" ht="15" customHeight="1" x14ac:dyDescent="0.15">
      <c r="A41" s="1" t="s">
        <v>24</v>
      </c>
      <c r="B41" s="1" t="str">
        <f>B21</f>
        <v xml:space="preserve"> 32:1;2</v>
      </c>
      <c r="C41" s="1" t="str">
        <f t="shared" ref="C41:Q41" si="1">C21</f>
        <v xml:space="preserve"> 34:1;2</v>
      </c>
      <c r="D41" s="1" t="str">
        <f t="shared" si="1"/>
        <v xml:space="preserve"> 36:1;2</v>
      </c>
      <c r="E41" s="1" t="str">
        <f t="shared" si="1"/>
        <v xml:space="preserve"> 38:1;2</v>
      </c>
      <c r="F41" s="1" t="str">
        <f t="shared" si="1"/>
        <v xml:space="preserve"> 38:2;3</v>
      </c>
      <c r="G41" s="1" t="str">
        <f t="shared" si="1"/>
        <v xml:space="preserve"> 40:2;2</v>
      </c>
      <c r="H41" s="1" t="str">
        <f t="shared" si="1"/>
        <v xml:space="preserve"> 40:1;2</v>
      </c>
      <c r="I41" s="1" t="str">
        <f t="shared" si="1"/>
        <v xml:space="preserve"> 40:3;3</v>
      </c>
      <c r="J41" s="1" t="str">
        <f t="shared" si="1"/>
        <v xml:space="preserve"> 40:2;3</v>
      </c>
      <c r="K41" s="1" t="str">
        <f t="shared" si="1"/>
        <v xml:space="preserve"> 40:1;3</v>
      </c>
      <c r="L41" s="1" t="str">
        <f t="shared" si="1"/>
        <v xml:space="preserve"> 42:3;2</v>
      </c>
      <c r="M41" s="1" t="str">
        <f t="shared" si="1"/>
        <v xml:space="preserve"> 42:2;2</v>
      </c>
      <c r="N41" s="1" t="str">
        <f t="shared" si="1"/>
        <v xml:space="preserve"> 42:1;2</v>
      </c>
      <c r="O41" s="1" t="str">
        <f t="shared" si="1"/>
        <v xml:space="preserve"> 42:3;3</v>
      </c>
      <c r="P41" s="1" t="str">
        <f t="shared" si="1"/>
        <v xml:space="preserve"> 42:2;3</v>
      </c>
      <c r="Q41" s="1" t="str">
        <f t="shared" si="1"/>
        <v xml:space="preserve"> 42:1;3</v>
      </c>
    </row>
    <row r="42" spans="1:17" ht="15" customHeight="1" x14ac:dyDescent="0.15">
      <c r="A42" s="1" t="str">
        <f>A22</f>
        <v>WT liver</v>
      </c>
      <c r="B42" s="1">
        <f>AVERAGE(B22:B29)</f>
        <v>0</v>
      </c>
      <c r="C42" s="1">
        <f t="shared" ref="C42:Q42" si="2">AVERAGE(C22:C29)</f>
        <v>12.275880103102839</v>
      </c>
      <c r="D42" s="1">
        <f t="shared" si="2"/>
        <v>2.5074022571682071</v>
      </c>
      <c r="E42" s="1">
        <f t="shared" si="2"/>
        <v>3.275123776181831</v>
      </c>
      <c r="F42" s="1">
        <f t="shared" si="2"/>
        <v>0.7199148477759898</v>
      </c>
      <c r="G42" s="1">
        <f t="shared" si="2"/>
        <v>1.2795840628198278</v>
      </c>
      <c r="H42" s="1">
        <f t="shared" si="2"/>
        <v>17.952313610001536</v>
      </c>
      <c r="I42" s="1">
        <f t="shared" si="2"/>
        <v>3.6868445290383951</v>
      </c>
      <c r="J42" s="1">
        <f t="shared" si="2"/>
        <v>15.587943249732508</v>
      </c>
      <c r="K42" s="1">
        <f t="shared" si="2"/>
        <v>0.25883826405130028</v>
      </c>
      <c r="L42" s="1">
        <f t="shared" si="2"/>
        <v>1.4641238104902838</v>
      </c>
      <c r="M42" s="1">
        <f t="shared" si="2"/>
        <v>16.864191812088521</v>
      </c>
      <c r="N42" s="1">
        <f t="shared" si="2"/>
        <v>19.474407091249347</v>
      </c>
      <c r="O42" s="1">
        <f t="shared" si="2"/>
        <v>3.2790356507044414</v>
      </c>
      <c r="P42" s="1">
        <f t="shared" si="2"/>
        <v>1.3743969355949763</v>
      </c>
      <c r="Q42" s="1">
        <f t="shared" si="2"/>
        <v>0</v>
      </c>
    </row>
    <row r="43" spans="1:17" ht="15" customHeight="1" x14ac:dyDescent="0.15">
      <c r="A43" s="1" t="str">
        <f>A30</f>
        <v>COX14 liver</v>
      </c>
      <c r="B43" s="1">
        <f>AVERAGE(B30:B37)</f>
        <v>0</v>
      </c>
      <c r="C43" s="1">
        <f t="shared" ref="C43:Q43" si="3">AVERAGE(C30:C37)</f>
        <v>12.794926571249873</v>
      </c>
      <c r="D43" s="1">
        <f t="shared" si="3"/>
        <v>3.2564028406211563</v>
      </c>
      <c r="E43" s="1">
        <f t="shared" si="3"/>
        <v>2.5668797585799954</v>
      </c>
      <c r="F43" s="1">
        <f t="shared" si="3"/>
        <v>0.80916639055256978</v>
      </c>
      <c r="G43" s="1">
        <f t="shared" si="3"/>
        <v>1.7454671457284441</v>
      </c>
      <c r="H43" s="1">
        <f t="shared" si="3"/>
        <v>17.787428694366625</v>
      </c>
      <c r="I43" s="1">
        <f t="shared" si="3"/>
        <v>3.2153367566667113</v>
      </c>
      <c r="J43" s="1">
        <f t="shared" si="3"/>
        <v>14.454874819072781</v>
      </c>
      <c r="K43" s="1">
        <f t="shared" si="3"/>
        <v>0.22470080881670573</v>
      </c>
      <c r="L43" s="1">
        <f t="shared" si="3"/>
        <v>1.1826999154906792</v>
      </c>
      <c r="M43" s="1">
        <f t="shared" si="3"/>
        <v>19.103130755632016</v>
      </c>
      <c r="N43" s="1">
        <f t="shared" si="3"/>
        <v>19.578617494239392</v>
      </c>
      <c r="O43" s="1">
        <f t="shared" si="3"/>
        <v>2.2212259582156557</v>
      </c>
      <c r="P43" s="1">
        <f t="shared" si="3"/>
        <v>1.0183267475970847</v>
      </c>
      <c r="Q43" s="1">
        <f t="shared" si="3"/>
        <v>4.0815343170308771E-2</v>
      </c>
    </row>
    <row r="46" spans="1:17" ht="15" customHeight="1" x14ac:dyDescent="0.15">
      <c r="A46" s="1" t="s">
        <v>294</v>
      </c>
    </row>
    <row r="47" spans="1:17" ht="15" customHeight="1" x14ac:dyDescent="0.15">
      <c r="A47" s="1" t="s">
        <v>24</v>
      </c>
      <c r="B47" s="1" t="str">
        <f>B21</f>
        <v xml:space="preserve"> 32:1;2</v>
      </c>
      <c r="C47" s="1" t="str">
        <f t="shared" ref="C47:Q47" si="4">C21</f>
        <v xml:space="preserve"> 34:1;2</v>
      </c>
      <c r="D47" s="1" t="str">
        <f t="shared" si="4"/>
        <v xml:space="preserve"> 36:1;2</v>
      </c>
      <c r="E47" s="1" t="str">
        <f t="shared" si="4"/>
        <v xml:space="preserve"> 38:1;2</v>
      </c>
      <c r="F47" s="1" t="str">
        <f t="shared" si="4"/>
        <v xml:space="preserve"> 38:2;3</v>
      </c>
      <c r="G47" s="1" t="str">
        <f t="shared" si="4"/>
        <v xml:space="preserve"> 40:2;2</v>
      </c>
      <c r="H47" s="1" t="str">
        <f t="shared" si="4"/>
        <v xml:space="preserve"> 40:1;2</v>
      </c>
      <c r="I47" s="1" t="str">
        <f t="shared" si="4"/>
        <v xml:space="preserve"> 40:3;3</v>
      </c>
      <c r="J47" s="1" t="str">
        <f t="shared" si="4"/>
        <v xml:space="preserve"> 40:2;3</v>
      </c>
      <c r="K47" s="1" t="str">
        <f t="shared" si="4"/>
        <v xml:space="preserve"> 40:1;3</v>
      </c>
      <c r="L47" s="1" t="str">
        <f t="shared" si="4"/>
        <v xml:space="preserve"> 42:3;2</v>
      </c>
      <c r="M47" s="1" t="str">
        <f t="shared" si="4"/>
        <v xml:space="preserve"> 42:2;2</v>
      </c>
      <c r="N47" s="1" t="str">
        <f t="shared" si="4"/>
        <v xml:space="preserve"> 42:1;2</v>
      </c>
      <c r="O47" s="1" t="str">
        <f t="shared" si="4"/>
        <v xml:space="preserve"> 42:3;3</v>
      </c>
      <c r="P47" s="1" t="str">
        <f t="shared" si="4"/>
        <v xml:space="preserve"> 42:2;3</v>
      </c>
      <c r="Q47" s="1" t="str">
        <f t="shared" si="4"/>
        <v xml:space="preserve"> 42:1;3</v>
      </c>
    </row>
    <row r="48" spans="1:17" ht="15" customHeight="1" x14ac:dyDescent="0.15">
      <c r="A48" s="1" t="str">
        <f>A42</f>
        <v>WT liver</v>
      </c>
      <c r="B48" s="1">
        <f>STDEV(B22:B29)</f>
        <v>0</v>
      </c>
      <c r="C48" s="1">
        <f t="shared" ref="C48:Q48" si="5">STDEV(C22:C29)</f>
        <v>1.8439221911826555</v>
      </c>
      <c r="D48" s="1">
        <f t="shared" si="5"/>
        <v>1.0827489329793527</v>
      </c>
      <c r="E48" s="1">
        <f t="shared" si="5"/>
        <v>1.0065101451345251</v>
      </c>
      <c r="F48" s="1">
        <f t="shared" si="5"/>
        <v>0.32662428900743401</v>
      </c>
      <c r="G48" s="1">
        <f t="shared" si="5"/>
        <v>0.57034326852066297</v>
      </c>
      <c r="H48" s="1">
        <f t="shared" si="5"/>
        <v>1.507071149891964</v>
      </c>
      <c r="I48" s="1">
        <f t="shared" si="5"/>
        <v>1.6082692996723278</v>
      </c>
      <c r="J48" s="1">
        <f t="shared" si="5"/>
        <v>1.0203116728747195</v>
      </c>
      <c r="K48" s="1">
        <f t="shared" si="5"/>
        <v>0.330170557283615</v>
      </c>
      <c r="L48" s="1">
        <f t="shared" si="5"/>
        <v>0.81407532615204869</v>
      </c>
      <c r="M48" s="1">
        <f t="shared" si="5"/>
        <v>0.91119504809882679</v>
      </c>
      <c r="N48" s="1">
        <f t="shared" si="5"/>
        <v>1.4346019049545387</v>
      </c>
      <c r="O48" s="1">
        <f t="shared" si="5"/>
        <v>0.98564238537552717</v>
      </c>
      <c r="P48" s="1">
        <f t="shared" si="5"/>
        <v>0.38007344184792741</v>
      </c>
      <c r="Q48" s="1">
        <f t="shared" si="5"/>
        <v>0</v>
      </c>
    </row>
    <row r="49" spans="1:17" ht="15" customHeight="1" x14ac:dyDescent="0.15">
      <c r="A49" s="1" t="str">
        <f>A43</f>
        <v>COX14 liver</v>
      </c>
      <c r="B49" s="1">
        <f>STDEV(B30:B37)</f>
        <v>0</v>
      </c>
      <c r="C49" s="1">
        <f t="shared" ref="C49:Q49" si="6">STDEV(C30:C37)</f>
        <v>1.4394769423727254</v>
      </c>
      <c r="D49" s="1">
        <f t="shared" si="6"/>
        <v>0.91851564787451512</v>
      </c>
      <c r="E49" s="1">
        <f t="shared" si="6"/>
        <v>0.55820593767985449</v>
      </c>
      <c r="F49" s="1">
        <f t="shared" si="6"/>
        <v>0.54964200530879581</v>
      </c>
      <c r="G49" s="1">
        <f t="shared" si="6"/>
        <v>0.91430327891646157</v>
      </c>
      <c r="H49" s="1">
        <f t="shared" si="6"/>
        <v>1.6646149171179485</v>
      </c>
      <c r="I49" s="1">
        <f t="shared" si="6"/>
        <v>1.6078419933195656</v>
      </c>
      <c r="J49" s="1">
        <f t="shared" si="6"/>
        <v>0.70133885538522467</v>
      </c>
      <c r="K49" s="1">
        <f t="shared" si="6"/>
        <v>0.35359853353802606</v>
      </c>
      <c r="L49" s="1">
        <f t="shared" si="6"/>
        <v>0.60425544075919368</v>
      </c>
      <c r="M49" s="1">
        <f t="shared" si="6"/>
        <v>1.5154216558306528</v>
      </c>
      <c r="N49" s="1">
        <f t="shared" si="6"/>
        <v>1.8622974626551143</v>
      </c>
      <c r="O49" s="1">
        <f t="shared" si="6"/>
        <v>0.98962822700519759</v>
      </c>
      <c r="P49" s="1">
        <f t="shared" si="6"/>
        <v>0.55585321823751743</v>
      </c>
      <c r="Q49" s="1">
        <f t="shared" si="6"/>
        <v>0.11544322372872548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5"/>
  <dimension ref="A1:M49"/>
  <sheetViews>
    <sheetView topLeftCell="A28" workbookViewId="0">
      <selection activeCell="A3" sqref="A3:A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7" ht="15" customHeight="1" x14ac:dyDescent="0.15">
      <c r="A1" s="8" t="s">
        <v>470</v>
      </c>
    </row>
    <row r="2" spans="1:7" s="2" customFormat="1" ht="50.25" customHeight="1" x14ac:dyDescent="0.15">
      <c r="B2" s="2" t="s">
        <v>280</v>
      </c>
      <c r="C2" s="2" t="s">
        <v>25</v>
      </c>
      <c r="D2" s="2" t="s">
        <v>94</v>
      </c>
      <c r="E2" s="2" t="s">
        <v>95</v>
      </c>
      <c r="F2" s="2" t="s">
        <v>96</v>
      </c>
      <c r="G2" s="2" t="s">
        <v>97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5</v>
      </c>
      <c r="E3" s="1">
        <v>2.4116172720077391</v>
      </c>
      <c r="F3" s="1">
        <v>1.3080019225694022</v>
      </c>
      <c r="G3" s="1">
        <v>9.342870875495729E-2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5</v>
      </c>
      <c r="E4" s="1">
        <v>2.8731636664597562</v>
      </c>
      <c r="F4" s="1">
        <v>1.7559546527685639</v>
      </c>
      <c r="G4" s="1">
        <v>0.13507343482835107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5</v>
      </c>
      <c r="E5" s="1">
        <v>1.6903135400245226</v>
      </c>
      <c r="F5" s="1">
        <v>0.56928112129493869</v>
      </c>
      <c r="G5" s="1">
        <v>4.3790855484226052E-2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5</v>
      </c>
      <c r="E6" s="1">
        <v>2.7163075865230346</v>
      </c>
      <c r="F6" s="1">
        <v>1.6086009581244773</v>
      </c>
      <c r="G6" s="1">
        <v>0.12373853524034441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5</v>
      </c>
      <c r="E7" s="1">
        <v>2.1184510250569475</v>
      </c>
      <c r="F7" s="1">
        <v>0.96919514960017183</v>
      </c>
      <c r="G7" s="1">
        <v>3.7276736523083526E-2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5</v>
      </c>
      <c r="E8" s="1">
        <v>2.2396053857227538</v>
      </c>
      <c r="F8" s="1">
        <v>1.144450550070792</v>
      </c>
      <c r="G8" s="1">
        <v>7.15281593794245E-2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5</v>
      </c>
      <c r="E9" s="1">
        <v>2.2385805277525019</v>
      </c>
      <c r="F9" s="1">
        <v>1.0969368090231069</v>
      </c>
      <c r="G9" s="1">
        <v>6.0940933834617059E-2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5</v>
      </c>
      <c r="E10" s="1">
        <v>2.8143154907091228</v>
      </c>
      <c r="F10" s="1">
        <v>1.6654965014526355</v>
      </c>
      <c r="G10" s="1">
        <v>0.11103310009684236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5</v>
      </c>
      <c r="E11" s="1">
        <v>1.7195137777393261</v>
      </c>
      <c r="F11" s="1">
        <v>0.538458841494313</v>
      </c>
      <c r="G11" s="1">
        <v>4.1419910884177916E-2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5</v>
      </c>
      <c r="E12" s="1">
        <v>2.2595717066839716</v>
      </c>
      <c r="F12" s="1">
        <v>1.0539323319021383</v>
      </c>
      <c r="G12" s="1">
        <v>6.1996019523655202E-2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5</v>
      </c>
      <c r="E13" s="1">
        <v>2.0428859737638749</v>
      </c>
      <c r="F13" s="1">
        <v>0.93517934536531755</v>
      </c>
      <c r="G13" s="1">
        <v>8.5016304124119771E-2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5</v>
      </c>
      <c r="E14" s="1">
        <v>2.3565837709303481</v>
      </c>
      <c r="F14" s="1">
        <v>1.2492554168468826</v>
      </c>
      <c r="G14" s="1">
        <v>0.10410461807057352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5</v>
      </c>
      <c r="E15" s="1">
        <v>3.2336018411967773</v>
      </c>
      <c r="F15" s="1">
        <v>2.0279624664149445</v>
      </c>
      <c r="G15" s="1">
        <v>9.2180112109770201E-2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5</v>
      </c>
      <c r="E16" s="1">
        <v>2.1192953672121235</v>
      </c>
      <c r="F16" s="1">
        <v>1.0029206022104662</v>
      </c>
      <c r="G16" s="1">
        <v>6.6861373480697747E-2</v>
      </c>
    </row>
    <row r="17" spans="1:13" ht="15" customHeight="1" x14ac:dyDescent="0.2">
      <c r="A17" s="24" t="s">
        <v>457</v>
      </c>
      <c r="B17" s="1" t="s">
        <v>454</v>
      </c>
      <c r="C17" s="1">
        <v>16</v>
      </c>
      <c r="D17" s="1">
        <v>5</v>
      </c>
      <c r="E17" s="1">
        <v>2.3498501758804879</v>
      </c>
      <c r="F17" s="1">
        <v>1.1832381286386742</v>
      </c>
      <c r="G17" s="1">
        <v>7.3952383039917136E-2</v>
      </c>
    </row>
    <row r="18" spans="1:13" ht="15" customHeight="1" x14ac:dyDescent="0.2">
      <c r="A18" s="24" t="s">
        <v>457</v>
      </c>
      <c r="B18" s="1" t="s">
        <v>455</v>
      </c>
      <c r="C18" s="1">
        <v>13</v>
      </c>
      <c r="D18" s="1">
        <v>5</v>
      </c>
      <c r="E18" s="1">
        <v>2.682628280454368</v>
      </c>
      <c r="F18" s="1">
        <v>1.6171975702965116</v>
      </c>
      <c r="G18" s="1">
        <v>0.12439981309973167</v>
      </c>
    </row>
    <row r="20" spans="1:13" ht="15" customHeight="1" x14ac:dyDescent="0.15">
      <c r="A20" s="1" t="s">
        <v>98</v>
      </c>
    </row>
    <row r="21" spans="1:13" ht="15" customHeight="1" x14ac:dyDescent="0.15">
      <c r="A21" s="1" t="s">
        <v>24</v>
      </c>
      <c r="B21" s="1" t="s">
        <v>55</v>
      </c>
      <c r="C21" s="1" t="s">
        <v>56</v>
      </c>
      <c r="D21" s="1" t="s">
        <v>99</v>
      </c>
      <c r="E21" s="1" t="s">
        <v>57</v>
      </c>
      <c r="F21" s="1" t="s">
        <v>100</v>
      </c>
      <c r="G21" s="1" t="s">
        <v>59</v>
      </c>
      <c r="H21" s="1" t="s">
        <v>60</v>
      </c>
      <c r="I21" s="1" t="s">
        <v>101</v>
      </c>
      <c r="J21" s="1" t="s">
        <v>61</v>
      </c>
      <c r="K21" s="1" t="s">
        <v>62</v>
      </c>
      <c r="L21" s="1" t="s">
        <v>102</v>
      </c>
      <c r="M21" s="1" t="s">
        <v>103</v>
      </c>
    </row>
    <row r="22" spans="1:13" ht="15" customHeight="1" x14ac:dyDescent="0.15">
      <c r="A22" t="str">
        <f>A3</f>
        <v>WT liver</v>
      </c>
      <c r="B22" s="1">
        <v>2.2823354294746996</v>
      </c>
      <c r="C22" s="1">
        <v>1.3188160915058416</v>
      </c>
      <c r="D22" s="1">
        <v>5.4140950042555573</v>
      </c>
      <c r="E22" s="1">
        <v>32.129858703183999</v>
      </c>
      <c r="F22" s="1">
        <v>8.705574940593241</v>
      </c>
      <c r="G22" s="1">
        <v>24.127810372032201</v>
      </c>
      <c r="H22" s="1">
        <v>0</v>
      </c>
      <c r="I22" s="1">
        <v>7.6525589506877427</v>
      </c>
      <c r="J22" s="1">
        <v>4.9837861312173075</v>
      </c>
      <c r="K22" s="1">
        <v>4.3495346764093989</v>
      </c>
      <c r="L22" s="1">
        <v>0</v>
      </c>
      <c r="M22" s="1">
        <v>9.0356297006400261</v>
      </c>
    </row>
    <row r="23" spans="1:13" ht="15" customHeight="1" x14ac:dyDescent="0.15">
      <c r="A23" t="str">
        <f t="shared" ref="A23:A37" si="0">A4</f>
        <v>WT liver</v>
      </c>
      <c r="B23" s="1">
        <v>0</v>
      </c>
      <c r="C23" s="1">
        <v>0.64327396033785333</v>
      </c>
      <c r="D23" s="1">
        <v>3.1265614561847288</v>
      </c>
      <c r="E23" s="1">
        <v>34.630836664405585</v>
      </c>
      <c r="F23" s="1">
        <v>3.8379530731697127</v>
      </c>
      <c r="G23" s="1">
        <v>26.637056194422865</v>
      </c>
      <c r="H23" s="1">
        <v>1.7103067717676168</v>
      </c>
      <c r="I23" s="1">
        <v>5.7193174406698235</v>
      </c>
      <c r="J23" s="1">
        <v>7.5899847671594971</v>
      </c>
      <c r="K23" s="1">
        <v>7.8907728917420279</v>
      </c>
      <c r="L23" s="1">
        <v>2.8597208752344012</v>
      </c>
      <c r="M23" s="1">
        <v>5.3542159049058924</v>
      </c>
    </row>
    <row r="24" spans="1:13" ht="15" customHeight="1" x14ac:dyDescent="0.15">
      <c r="A24" t="str">
        <f t="shared" si="0"/>
        <v>WT liver</v>
      </c>
      <c r="B24" s="1">
        <v>0</v>
      </c>
      <c r="C24" s="1">
        <v>7.531274929888272</v>
      </c>
      <c r="D24" s="1">
        <v>2.7254413730774583</v>
      </c>
      <c r="E24" s="1">
        <v>34.39770404312678</v>
      </c>
      <c r="F24" s="1">
        <v>2.1430228951857369</v>
      </c>
      <c r="G24" s="1">
        <v>33.307330187961149</v>
      </c>
      <c r="H24" s="1">
        <v>0.5366184400177415</v>
      </c>
      <c r="I24" s="1">
        <v>0</v>
      </c>
      <c r="J24" s="1">
        <v>10.077850119530201</v>
      </c>
      <c r="K24" s="1">
        <v>5.7145725807482979</v>
      </c>
      <c r="L24" s="1">
        <v>3.5661854304643659</v>
      </c>
      <c r="M24" s="1">
        <v>0</v>
      </c>
    </row>
    <row r="25" spans="1:13" ht="15" customHeight="1" x14ac:dyDescent="0.15">
      <c r="A25" t="str">
        <f t="shared" si="0"/>
        <v>WT liver</v>
      </c>
      <c r="B25" s="1">
        <v>3.764121747880822</v>
      </c>
      <c r="C25" s="1">
        <v>3.3541324384035986</v>
      </c>
      <c r="D25" s="1">
        <v>5.1803799400148378</v>
      </c>
      <c r="E25" s="1">
        <v>18.625383859840952</v>
      </c>
      <c r="F25" s="1">
        <v>8.6493125903154162</v>
      </c>
      <c r="G25" s="1">
        <v>17.157926740557151</v>
      </c>
      <c r="H25" s="1">
        <v>9.3142569038057932</v>
      </c>
      <c r="I25" s="1">
        <v>6.1734037071222962</v>
      </c>
      <c r="J25" s="1">
        <v>9.0881262941040521</v>
      </c>
      <c r="K25" s="1">
        <v>8.3152295224686839</v>
      </c>
      <c r="L25" s="1">
        <v>0</v>
      </c>
      <c r="M25" s="1">
        <v>10.377726255486397</v>
      </c>
    </row>
    <row r="26" spans="1:13" ht="15" customHeight="1" x14ac:dyDescent="0.15">
      <c r="A26" t="str">
        <f t="shared" si="0"/>
        <v>WT liver</v>
      </c>
      <c r="B26" s="1">
        <v>0</v>
      </c>
      <c r="C26" s="1">
        <v>3.7714908708380492</v>
      </c>
      <c r="D26" s="1">
        <v>5.6655088187718121</v>
      </c>
      <c r="E26" s="1">
        <v>32.676105383149505</v>
      </c>
      <c r="F26" s="1">
        <v>1.9617021412361737</v>
      </c>
      <c r="G26" s="1">
        <v>30.330312536890162</v>
      </c>
      <c r="H26" s="1">
        <v>0</v>
      </c>
      <c r="I26" s="1">
        <v>1.6669454556559145</v>
      </c>
      <c r="J26" s="1">
        <v>6.2488235028689454</v>
      </c>
      <c r="K26" s="1">
        <v>7.195399480313017</v>
      </c>
      <c r="L26" s="1">
        <v>0.9697754753504203</v>
      </c>
      <c r="M26" s="1">
        <v>9.5139363349260027</v>
      </c>
    </row>
    <row r="27" spans="1:13" ht="15" customHeight="1" x14ac:dyDescent="0.15">
      <c r="A27" t="str">
        <f t="shared" si="0"/>
        <v>WT liver</v>
      </c>
      <c r="B27" s="1">
        <v>5.4068500553081105</v>
      </c>
      <c r="C27" s="1">
        <v>5.1652425295308877</v>
      </c>
      <c r="D27" s="1">
        <v>8.4083608924446978</v>
      </c>
      <c r="E27" s="1">
        <v>26.87240469479751</v>
      </c>
      <c r="F27" s="1">
        <v>5.1556400733683896</v>
      </c>
      <c r="G27" s="1">
        <v>22.306877308662841</v>
      </c>
      <c r="H27" s="1">
        <v>3.9940757781587575</v>
      </c>
      <c r="I27" s="1">
        <v>0</v>
      </c>
      <c r="J27" s="1">
        <v>3.4711745443995428</v>
      </c>
      <c r="K27" s="1">
        <v>6.9438980803453232</v>
      </c>
      <c r="L27" s="1">
        <v>0</v>
      </c>
      <c r="M27" s="1">
        <v>12.275476042983932</v>
      </c>
    </row>
    <row r="28" spans="1:13" ht="15" customHeight="1" x14ac:dyDescent="0.15">
      <c r="A28" t="str">
        <f t="shared" si="0"/>
        <v>WT liver</v>
      </c>
      <c r="B28" s="1">
        <v>5.7248537780617035</v>
      </c>
      <c r="C28" s="1">
        <v>10.192584508527363</v>
      </c>
      <c r="D28" s="1">
        <v>6.0668178448064261</v>
      </c>
      <c r="E28" s="1">
        <v>20.690114553918256</v>
      </c>
      <c r="F28" s="1">
        <v>0</v>
      </c>
      <c r="G28" s="1">
        <v>24.321858123136661</v>
      </c>
      <c r="H28" s="1">
        <v>5.2938775555902451</v>
      </c>
      <c r="I28" s="1">
        <v>8.7190171776248171</v>
      </c>
      <c r="J28" s="1">
        <v>5.0674687496135276</v>
      </c>
      <c r="K28" s="1">
        <v>10.246503991040347</v>
      </c>
      <c r="L28" s="1">
        <v>0.59491597776270677</v>
      </c>
      <c r="M28" s="1">
        <v>3.0819877399179543</v>
      </c>
    </row>
    <row r="29" spans="1:13" ht="15" customHeight="1" x14ac:dyDescent="0.15">
      <c r="A29" t="str">
        <f t="shared" si="0"/>
        <v>WT liver</v>
      </c>
      <c r="B29" s="1">
        <v>2.5189101835218835</v>
      </c>
      <c r="C29" s="1">
        <v>2.7713191264002295</v>
      </c>
      <c r="D29" s="1">
        <v>4.9080541962833779</v>
      </c>
      <c r="E29" s="1">
        <v>33.988392190834169</v>
      </c>
      <c r="F29" s="1">
        <v>3.6398661637583376</v>
      </c>
      <c r="G29" s="1">
        <v>32.42000983591862</v>
      </c>
      <c r="H29" s="1">
        <v>4.3427956027123376</v>
      </c>
      <c r="I29" s="1">
        <v>4.8020805384514818</v>
      </c>
      <c r="J29" s="1">
        <v>7.5916623136220434</v>
      </c>
      <c r="K29" s="1">
        <v>2.3866003475413002</v>
      </c>
      <c r="L29" s="1">
        <v>0.63030950095622384</v>
      </c>
      <c r="M29" s="1">
        <v>0</v>
      </c>
    </row>
    <row r="30" spans="1:13" ht="15" customHeight="1" x14ac:dyDescent="0.15">
      <c r="A30" t="str">
        <f t="shared" si="0"/>
        <v>COX14 liver</v>
      </c>
      <c r="B30" s="1">
        <v>3.7417421818967469</v>
      </c>
      <c r="C30" s="1">
        <v>0</v>
      </c>
      <c r="D30" s="1">
        <v>5.6700500904761908</v>
      </c>
      <c r="E30" s="1">
        <v>23.574178169142275</v>
      </c>
      <c r="F30" s="1">
        <v>9.4043577511551728</v>
      </c>
      <c r="G30" s="1">
        <v>22.669375748865985</v>
      </c>
      <c r="H30" s="1">
        <v>0</v>
      </c>
      <c r="I30" s="1">
        <v>0</v>
      </c>
      <c r="J30" s="1">
        <v>12.825296915022676</v>
      </c>
      <c r="K30" s="1">
        <v>9.200237144401024</v>
      </c>
      <c r="L30" s="1">
        <v>1.0129597477073724</v>
      </c>
      <c r="M30" s="1">
        <v>11.90180225133256</v>
      </c>
    </row>
    <row r="31" spans="1:13" ht="15" customHeight="1" x14ac:dyDescent="0.15">
      <c r="A31" t="str">
        <f t="shared" si="0"/>
        <v>COX14 liver</v>
      </c>
      <c r="B31" s="1">
        <v>5.6479443620247309</v>
      </c>
      <c r="C31" s="1">
        <v>4.7051922222399218</v>
      </c>
      <c r="D31" s="1">
        <v>9.5063953242481851</v>
      </c>
      <c r="E31" s="1">
        <v>17.638511348013623</v>
      </c>
      <c r="F31" s="1">
        <v>4.8261944923369819</v>
      </c>
      <c r="G31" s="1">
        <v>20.131938063095848</v>
      </c>
      <c r="H31" s="1">
        <v>8.9783354855222992</v>
      </c>
      <c r="I31" s="1">
        <v>0.61193204319171324</v>
      </c>
      <c r="J31" s="1">
        <v>6.7898861216492996</v>
      </c>
      <c r="K31" s="1">
        <v>7.8317250046275264</v>
      </c>
      <c r="L31" s="1">
        <v>5.7622731070120352</v>
      </c>
      <c r="M31" s="1">
        <v>7.5696724260378438</v>
      </c>
    </row>
    <row r="32" spans="1:13" ht="15" customHeight="1" x14ac:dyDescent="0.15">
      <c r="A32" t="str">
        <f t="shared" si="0"/>
        <v>COX14 liver</v>
      </c>
      <c r="B32" s="1">
        <v>1.2263669843260574</v>
      </c>
      <c r="C32" s="1">
        <v>4.8086609999902272</v>
      </c>
      <c r="D32" s="1">
        <v>6.0596411588524974</v>
      </c>
      <c r="E32" s="1">
        <v>27.718688605038682</v>
      </c>
      <c r="F32" s="1">
        <v>5.4847161131619711</v>
      </c>
      <c r="G32" s="1">
        <v>16.714947548985027</v>
      </c>
      <c r="H32" s="1">
        <v>8.8140369148862519</v>
      </c>
      <c r="I32" s="1">
        <v>6.9384763962638001</v>
      </c>
      <c r="J32" s="1">
        <v>6.8170929033767633</v>
      </c>
      <c r="K32" s="1">
        <v>5.4967103929869703</v>
      </c>
      <c r="L32" s="1">
        <v>0</v>
      </c>
      <c r="M32" s="1">
        <v>9.9206619821317474</v>
      </c>
    </row>
    <row r="33" spans="1:13" ht="15" customHeight="1" x14ac:dyDescent="0.15">
      <c r="A33" t="str">
        <f t="shared" si="0"/>
        <v>COX14 liver</v>
      </c>
      <c r="B33" s="1">
        <v>3.5687352322605355</v>
      </c>
      <c r="C33" s="1">
        <v>0</v>
      </c>
      <c r="D33" s="1">
        <v>2.4547971777595672</v>
      </c>
      <c r="E33" s="1">
        <v>23.11952333656102</v>
      </c>
      <c r="F33" s="1">
        <v>3.5220967543665953</v>
      </c>
      <c r="G33" s="1">
        <v>27.832262050000537</v>
      </c>
      <c r="H33" s="1">
        <v>8.5289892472804087</v>
      </c>
      <c r="I33" s="1">
        <v>0</v>
      </c>
      <c r="J33" s="1">
        <v>11.433981891455705</v>
      </c>
      <c r="K33" s="1">
        <v>1.948026785268326</v>
      </c>
      <c r="L33" s="1">
        <v>4.1563629815819674</v>
      </c>
      <c r="M33" s="1">
        <v>13.435224543465349</v>
      </c>
    </row>
    <row r="34" spans="1:13" ht="15" customHeight="1" x14ac:dyDescent="0.15">
      <c r="A34" t="str">
        <f t="shared" si="0"/>
        <v>COX14 liver</v>
      </c>
      <c r="B34" s="1">
        <v>5.8651980772505921</v>
      </c>
      <c r="C34" s="1">
        <v>8.4500654545732008</v>
      </c>
      <c r="D34" s="1">
        <v>3.9481121429466706</v>
      </c>
      <c r="E34" s="1">
        <v>8.6152617271416752</v>
      </c>
      <c r="F34" s="1">
        <v>6.2543918058041745</v>
      </c>
      <c r="G34" s="1">
        <v>12.898196506333502</v>
      </c>
      <c r="H34" s="1">
        <v>8.8206639880342248</v>
      </c>
      <c r="I34" s="1">
        <v>2.5435710602202977</v>
      </c>
      <c r="J34" s="1">
        <v>18.344677612797312</v>
      </c>
      <c r="K34" s="1">
        <v>8.6257684066846743</v>
      </c>
      <c r="L34" s="1">
        <v>4.8882978799496852</v>
      </c>
      <c r="M34" s="1">
        <v>10.745795338264006</v>
      </c>
    </row>
    <row r="35" spans="1:13" ht="15" customHeight="1" x14ac:dyDescent="0.15">
      <c r="A35" t="str">
        <f t="shared" si="0"/>
        <v>COX14 liver</v>
      </c>
      <c r="B35" s="1">
        <v>0</v>
      </c>
      <c r="C35" s="1">
        <v>0</v>
      </c>
      <c r="D35" s="1">
        <v>6.3623229647790218</v>
      </c>
      <c r="E35" s="1">
        <v>30.508431290998114</v>
      </c>
      <c r="F35" s="1">
        <v>4.7475720362789957</v>
      </c>
      <c r="G35" s="1">
        <v>27.821800961699829</v>
      </c>
      <c r="H35" s="1">
        <v>7.0412772074221657</v>
      </c>
      <c r="I35" s="1">
        <v>0</v>
      </c>
      <c r="J35" s="1">
        <v>8.2751424672927207</v>
      </c>
      <c r="K35" s="1">
        <v>1.4856000408612979</v>
      </c>
      <c r="L35" s="1">
        <v>3.4086348678209979</v>
      </c>
      <c r="M35" s="1">
        <v>10.349218162846867</v>
      </c>
    </row>
    <row r="36" spans="1:13" ht="15" customHeight="1" x14ac:dyDescent="0.15">
      <c r="A36" t="str">
        <f t="shared" si="0"/>
        <v>COX14 liver</v>
      </c>
      <c r="B36" s="1">
        <v>3.3168171437512637</v>
      </c>
      <c r="C36" s="1">
        <v>4.1011100498771116</v>
      </c>
      <c r="D36" s="1">
        <v>7.5485744686763123</v>
      </c>
      <c r="E36" s="1">
        <v>32.114153311023493</v>
      </c>
      <c r="F36" s="1">
        <v>4.40928325480556</v>
      </c>
      <c r="G36" s="1">
        <v>26.95870200048239</v>
      </c>
      <c r="H36" s="1">
        <v>2.1089337688252034</v>
      </c>
      <c r="I36" s="1">
        <v>0</v>
      </c>
      <c r="J36" s="1">
        <v>5.1936814998254208</v>
      </c>
      <c r="K36" s="1">
        <v>5.3426328312065507</v>
      </c>
      <c r="L36" s="1">
        <v>0</v>
      </c>
      <c r="M36" s="1">
        <v>8.9061116715266788</v>
      </c>
    </row>
    <row r="37" spans="1:13" ht="15" customHeight="1" x14ac:dyDescent="0.15">
      <c r="A37" t="str">
        <f t="shared" si="0"/>
        <v>COX14 liver</v>
      </c>
      <c r="B37" s="1">
        <v>3.3421442042573601</v>
      </c>
      <c r="C37" s="1">
        <v>4.0997422637951528</v>
      </c>
      <c r="D37" s="1">
        <v>5.0964680984264401</v>
      </c>
      <c r="E37" s="1">
        <v>25.296917887670439</v>
      </c>
      <c r="F37" s="1">
        <v>3.2787297005393206</v>
      </c>
      <c r="G37" s="1">
        <v>23.058423717456513</v>
      </c>
      <c r="H37" s="1">
        <v>5.1026258952099646</v>
      </c>
      <c r="I37" s="1">
        <v>0</v>
      </c>
      <c r="J37" s="1">
        <v>11.733303660675148</v>
      </c>
      <c r="K37" s="1">
        <v>6.8985014137275114</v>
      </c>
      <c r="L37" s="1">
        <v>3.5871461933877686</v>
      </c>
      <c r="M37" s="1">
        <v>8.5059969648543738</v>
      </c>
    </row>
    <row r="40" spans="1:13" ht="15" customHeight="1" x14ac:dyDescent="0.15">
      <c r="A40" s="1" t="s">
        <v>293</v>
      </c>
    </row>
    <row r="41" spans="1:13" ht="15" customHeight="1" x14ac:dyDescent="0.15">
      <c r="A41" s="1" t="s">
        <v>24</v>
      </c>
      <c r="B41" s="1" t="s">
        <v>55</v>
      </c>
      <c r="C41" s="1" t="s">
        <v>56</v>
      </c>
      <c r="D41" s="1" t="s">
        <v>99</v>
      </c>
      <c r="E41" s="1" t="s">
        <v>57</v>
      </c>
      <c r="F41" s="1" t="s">
        <v>100</v>
      </c>
      <c r="G41" s="1" t="s">
        <v>59</v>
      </c>
      <c r="H41" s="1" t="s">
        <v>60</v>
      </c>
      <c r="I41" s="1" t="s">
        <v>101</v>
      </c>
      <c r="J41" s="1" t="s">
        <v>61</v>
      </c>
      <c r="K41" s="1" t="s">
        <v>62</v>
      </c>
      <c r="L41" s="1" t="s">
        <v>102</v>
      </c>
      <c r="M41" s="1" t="s">
        <v>103</v>
      </c>
    </row>
    <row r="42" spans="1:13" ht="15" customHeight="1" x14ac:dyDescent="0.15">
      <c r="A42" s="1" t="str">
        <f>A22</f>
        <v>WT liver</v>
      </c>
      <c r="B42" s="1">
        <f>AVERAGE(B22:B29)</f>
        <v>2.4621338992809023</v>
      </c>
      <c r="C42" s="1">
        <f t="shared" ref="C42:M42" si="1">AVERAGE(C22:C29)</f>
        <v>4.3435168069290118</v>
      </c>
      <c r="D42" s="1">
        <f t="shared" si="1"/>
        <v>5.1869024407298623</v>
      </c>
      <c r="E42" s="1">
        <f t="shared" si="1"/>
        <v>29.251350011657092</v>
      </c>
      <c r="F42" s="1">
        <f t="shared" si="1"/>
        <v>4.2616339847033755</v>
      </c>
      <c r="G42" s="1">
        <f t="shared" si="1"/>
        <v>26.326147662447703</v>
      </c>
      <c r="H42" s="1">
        <f t="shared" si="1"/>
        <v>3.1489913815065611</v>
      </c>
      <c r="I42" s="1">
        <f t="shared" si="1"/>
        <v>4.3416654087765094</v>
      </c>
      <c r="J42" s="1">
        <f t="shared" si="1"/>
        <v>6.7648595528143893</v>
      </c>
      <c r="K42" s="1">
        <f t="shared" si="1"/>
        <v>6.6303139463260496</v>
      </c>
      <c r="L42" s="1">
        <f t="shared" si="1"/>
        <v>1.0776134074710149</v>
      </c>
      <c r="M42" s="1">
        <f t="shared" si="1"/>
        <v>6.2048714973575256</v>
      </c>
    </row>
    <row r="43" spans="1:13" ht="15" customHeight="1" x14ac:dyDescent="0.15">
      <c r="A43" s="1" t="str">
        <f>A30</f>
        <v>COX14 liver</v>
      </c>
      <c r="B43" s="1">
        <f>AVERAGE(B30:B37)</f>
        <v>3.3386185232209105</v>
      </c>
      <c r="C43" s="1">
        <f t="shared" ref="C43:M43" si="2">AVERAGE(C30:C37)</f>
        <v>3.2705963738094521</v>
      </c>
      <c r="D43" s="1">
        <f t="shared" si="2"/>
        <v>5.8307951782706109</v>
      </c>
      <c r="E43" s="1">
        <f t="shared" si="2"/>
        <v>23.573208209448666</v>
      </c>
      <c r="F43" s="1">
        <f t="shared" si="2"/>
        <v>5.2409177385560968</v>
      </c>
      <c r="G43" s="1">
        <f t="shared" si="2"/>
        <v>22.260705824614956</v>
      </c>
      <c r="H43" s="1">
        <f t="shared" si="2"/>
        <v>6.174357813397565</v>
      </c>
      <c r="I43" s="1">
        <f t="shared" si="2"/>
        <v>1.2617474374594764</v>
      </c>
      <c r="J43" s="1">
        <f t="shared" si="2"/>
        <v>10.17663288401188</v>
      </c>
      <c r="K43" s="1">
        <f t="shared" si="2"/>
        <v>5.8536502524704854</v>
      </c>
      <c r="L43" s="1">
        <f t="shared" si="2"/>
        <v>2.8519593471824782</v>
      </c>
      <c r="M43" s="1">
        <f t="shared" si="2"/>
        <v>10.166810417557427</v>
      </c>
    </row>
    <row r="46" spans="1:13" ht="15" customHeight="1" x14ac:dyDescent="0.15">
      <c r="A46" s="1" t="s">
        <v>294</v>
      </c>
    </row>
    <row r="47" spans="1:13" ht="15" customHeight="1" x14ac:dyDescent="0.15">
      <c r="A47" s="1" t="s">
        <v>24</v>
      </c>
      <c r="B47" s="1" t="s">
        <v>55</v>
      </c>
      <c r="C47" s="1" t="s">
        <v>56</v>
      </c>
      <c r="D47" s="1" t="s">
        <v>99</v>
      </c>
      <c r="E47" s="1" t="s">
        <v>57</v>
      </c>
      <c r="F47" s="1" t="s">
        <v>100</v>
      </c>
      <c r="G47" s="1" t="s">
        <v>59</v>
      </c>
      <c r="H47" s="1" t="s">
        <v>60</v>
      </c>
      <c r="I47" s="1" t="s">
        <v>101</v>
      </c>
      <c r="J47" s="1" t="s">
        <v>61</v>
      </c>
      <c r="K47" s="1" t="s">
        <v>62</v>
      </c>
      <c r="L47" s="1" t="s">
        <v>102</v>
      </c>
      <c r="M47" s="1" t="s">
        <v>103</v>
      </c>
    </row>
    <row r="48" spans="1:13" ht="15" customHeight="1" x14ac:dyDescent="0.15">
      <c r="A48" s="1" t="str">
        <f>A42</f>
        <v>WT liver</v>
      </c>
      <c r="B48" s="1">
        <f>STDEV(B22:B29)</f>
        <v>2.3674497326092818</v>
      </c>
      <c r="C48" s="1">
        <f t="shared" ref="C48:M48" si="3">STDEV(C22:C29)</f>
        <v>3.1997129375727504</v>
      </c>
      <c r="D48" s="1">
        <f t="shared" si="3"/>
        <v>1.765313434213043</v>
      </c>
      <c r="E48" s="1">
        <f t="shared" si="3"/>
        <v>6.4336554456831951</v>
      </c>
      <c r="F48" s="1">
        <f t="shared" si="3"/>
        <v>3.1237661802682117</v>
      </c>
      <c r="G48" s="1">
        <f t="shared" si="3"/>
        <v>5.4910672726580918</v>
      </c>
      <c r="H48" s="1">
        <f t="shared" si="3"/>
        <v>3.2398626745498373</v>
      </c>
      <c r="I48" s="1">
        <f t="shared" si="3"/>
        <v>3.389956612269827</v>
      </c>
      <c r="J48" s="1">
        <f t="shared" si="3"/>
        <v>2.2330607272904359</v>
      </c>
      <c r="K48" s="1">
        <f t="shared" si="3"/>
        <v>2.4486680284931102</v>
      </c>
      <c r="L48" s="1">
        <f t="shared" si="3"/>
        <v>1.3782678736734104</v>
      </c>
      <c r="M48" s="1">
        <f t="shared" si="3"/>
        <v>4.7914348728209166</v>
      </c>
    </row>
    <row r="49" spans="1:13" ht="15" customHeight="1" x14ac:dyDescent="0.15">
      <c r="A49" s="1" t="str">
        <f>A43</f>
        <v>COX14 liver</v>
      </c>
      <c r="B49" s="1">
        <f>STDEV(B30:B37)</f>
        <v>1.9835221340657863</v>
      </c>
      <c r="C49" s="1">
        <f t="shared" ref="C49:M49" si="4">STDEV(C30:C37)</f>
        <v>3.0406354081101532</v>
      </c>
      <c r="D49" s="1">
        <f t="shared" si="4"/>
        <v>2.1481762214462554</v>
      </c>
      <c r="E49" s="1">
        <f t="shared" si="4"/>
        <v>7.5627646673250686</v>
      </c>
      <c r="F49" s="1">
        <f t="shared" si="4"/>
        <v>1.9395260396975809</v>
      </c>
      <c r="G49" s="1">
        <f t="shared" si="4"/>
        <v>5.4482791343094412</v>
      </c>
      <c r="H49" s="1">
        <f t="shared" si="4"/>
        <v>3.4626156033142701</v>
      </c>
      <c r="I49" s="1">
        <f t="shared" si="4"/>
        <v>2.4567869986718263</v>
      </c>
      <c r="J49" s="1">
        <f t="shared" si="4"/>
        <v>4.2918287658883525</v>
      </c>
      <c r="K49" s="1">
        <f t="shared" si="4"/>
        <v>2.893615601563678</v>
      </c>
      <c r="L49" s="1">
        <f t="shared" si="4"/>
        <v>2.2302376791679919</v>
      </c>
      <c r="M49" s="1">
        <f t="shared" si="4"/>
        <v>1.897916193311125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54"/>
  <sheetViews>
    <sheetView workbookViewId="0">
      <selection activeCell="G2" sqref="G2"/>
    </sheetView>
  </sheetViews>
  <sheetFormatPr baseColWidth="10" defaultColWidth="10.5" defaultRowHeight="13" x14ac:dyDescent="0.15"/>
  <cols>
    <col min="1" max="1" width="20.5" style="1" customWidth="1"/>
    <col min="2" max="16384" width="10.5" style="1"/>
  </cols>
  <sheetData>
    <row r="1" spans="1:8" ht="15" customHeight="1" x14ac:dyDescent="0.15">
      <c r="A1" s="8" t="s">
        <v>523</v>
      </c>
    </row>
    <row r="2" spans="1:8" s="2" customFormat="1" ht="50.25" customHeight="1" x14ac:dyDescent="0.15">
      <c r="B2" s="2" t="s">
        <v>280</v>
      </c>
      <c r="C2" s="2" t="s">
        <v>296</v>
      </c>
      <c r="D2" s="2" t="s">
        <v>297</v>
      </c>
      <c r="E2" s="2" t="s">
        <v>298</v>
      </c>
      <c r="F2" s="2" t="s">
        <v>299</v>
      </c>
      <c r="G2" s="2" t="s">
        <v>524</v>
      </c>
      <c r="H2" s="2" t="s">
        <v>300</v>
      </c>
    </row>
    <row r="3" spans="1:8" ht="15" customHeight="1" x14ac:dyDescent="0.2">
      <c r="A3" s="24" t="s">
        <v>456</v>
      </c>
      <c r="B3" s="1" t="s">
        <v>304</v>
      </c>
      <c r="C3" s="1">
        <v>14</v>
      </c>
      <c r="D3" s="1">
        <v>100</v>
      </c>
      <c r="E3" s="1">
        <v>186.55740628481982</v>
      </c>
      <c r="F3" s="1">
        <v>177.21626578944816</v>
      </c>
      <c r="G3" s="1">
        <v>184.43731581080061</v>
      </c>
      <c r="H3" s="1">
        <v>13.174093986485758</v>
      </c>
    </row>
    <row r="4" spans="1:8" ht="15" customHeight="1" x14ac:dyDescent="0.2">
      <c r="A4" s="24" t="s">
        <v>456</v>
      </c>
      <c r="B4" s="1" t="s">
        <v>301</v>
      </c>
      <c r="C4" s="1">
        <v>13</v>
      </c>
      <c r="D4" s="1">
        <v>100</v>
      </c>
      <c r="E4" s="1">
        <v>187.71841182871546</v>
      </c>
      <c r="F4" s="1">
        <v>178.3772713333438</v>
      </c>
      <c r="G4" s="1">
        <v>185.64562897101573</v>
      </c>
      <c r="H4" s="1">
        <v>14.28043299777044</v>
      </c>
    </row>
    <row r="5" spans="1:8" ht="15" customHeight="1" x14ac:dyDescent="0.2">
      <c r="A5" s="24" t="s">
        <v>456</v>
      </c>
      <c r="B5" s="1" t="s">
        <v>509</v>
      </c>
      <c r="C5" s="1">
        <v>13</v>
      </c>
      <c r="D5" s="1">
        <v>100</v>
      </c>
      <c r="E5" s="1">
        <v>192.99441222820272</v>
      </c>
      <c r="F5" s="1">
        <v>183.65327173283106</v>
      </c>
      <c r="G5" s="1">
        <v>191.13661111965371</v>
      </c>
      <c r="H5" s="1">
        <v>14.702816239973362</v>
      </c>
    </row>
    <row r="6" spans="1:8" ht="15" customHeight="1" x14ac:dyDescent="0.2">
      <c r="A6" s="24" t="s">
        <v>456</v>
      </c>
      <c r="B6" s="1" t="s">
        <v>510</v>
      </c>
      <c r="C6" s="1">
        <v>13</v>
      </c>
      <c r="D6" s="1">
        <v>100</v>
      </c>
      <c r="E6" s="1">
        <v>163.22618468485325</v>
      </c>
      <c r="F6" s="1">
        <v>153.88504418948159</v>
      </c>
      <c r="G6" s="1">
        <v>160.15541444404116</v>
      </c>
      <c r="H6" s="1">
        <v>12.319647264926243</v>
      </c>
    </row>
    <row r="7" spans="1:8" ht="15" customHeight="1" x14ac:dyDescent="0.2">
      <c r="A7" s="24" t="s">
        <v>456</v>
      </c>
      <c r="B7" s="1" t="s">
        <v>511</v>
      </c>
      <c r="C7" s="1">
        <v>26</v>
      </c>
      <c r="D7" s="1">
        <v>100</v>
      </c>
      <c r="E7" s="1">
        <v>197.68791327425669</v>
      </c>
      <c r="F7" s="1">
        <v>188.34677277888503</v>
      </c>
      <c r="G7" s="1">
        <v>196.02135875178061</v>
      </c>
      <c r="H7" s="1">
        <v>7.5392830289146389</v>
      </c>
    </row>
    <row r="8" spans="1:8" ht="15" customHeight="1" x14ac:dyDescent="0.2">
      <c r="A8" s="24" t="s">
        <v>456</v>
      </c>
      <c r="B8" s="1" t="s">
        <v>512</v>
      </c>
      <c r="C8" s="1">
        <v>16</v>
      </c>
      <c r="D8" s="1">
        <v>100</v>
      </c>
      <c r="E8" s="1">
        <v>191.00393265090182</v>
      </c>
      <c r="F8" s="1">
        <v>181.66279215553016</v>
      </c>
      <c r="G8" s="1">
        <v>189.06502525941573</v>
      </c>
      <c r="H8" s="1">
        <v>11.816564078713483</v>
      </c>
    </row>
    <row r="9" spans="1:8" ht="15" customHeight="1" x14ac:dyDescent="0.2">
      <c r="A9" s="24" t="s">
        <v>456</v>
      </c>
      <c r="B9" s="1" t="s">
        <v>513</v>
      </c>
      <c r="C9" s="1">
        <v>18</v>
      </c>
      <c r="D9" s="1">
        <v>100</v>
      </c>
      <c r="E9" s="1">
        <v>171.1854185736791</v>
      </c>
      <c r="F9" s="1">
        <v>161.84427807830744</v>
      </c>
      <c r="G9" s="1">
        <v>168.4389640822528</v>
      </c>
      <c r="H9" s="1">
        <v>9.3577202267918214</v>
      </c>
    </row>
    <row r="10" spans="1:8" ht="15" customHeight="1" x14ac:dyDescent="0.2">
      <c r="A10" s="24" t="s">
        <v>456</v>
      </c>
      <c r="B10" s="1" t="s">
        <v>514</v>
      </c>
      <c r="C10" s="1">
        <v>15</v>
      </c>
      <c r="D10" s="1">
        <v>100</v>
      </c>
      <c r="E10" s="1">
        <v>158.06362222599091</v>
      </c>
      <c r="F10" s="1">
        <v>148.72248173061925</v>
      </c>
      <c r="G10" s="1">
        <v>154.78249250385394</v>
      </c>
      <c r="H10" s="1">
        <v>10.318832833590262</v>
      </c>
    </row>
    <row r="11" spans="1:8" ht="15" customHeight="1" x14ac:dyDescent="0.2">
      <c r="A11" s="24" t="s">
        <v>457</v>
      </c>
      <c r="B11" s="1" t="s">
        <v>515</v>
      </c>
      <c r="C11" s="1">
        <v>13</v>
      </c>
      <c r="D11" s="1">
        <v>100</v>
      </c>
      <c r="E11" s="1">
        <v>173.64614724007072</v>
      </c>
      <c r="F11" s="1">
        <v>164.30500674469906</v>
      </c>
      <c r="G11" s="1">
        <v>170.99996032120518</v>
      </c>
      <c r="H11" s="1">
        <v>13.153843101631168</v>
      </c>
    </row>
    <row r="12" spans="1:8" ht="15" customHeight="1" x14ac:dyDescent="0.2">
      <c r="A12" s="24" t="s">
        <v>457</v>
      </c>
      <c r="B12" s="1" t="s">
        <v>516</v>
      </c>
      <c r="C12" s="1">
        <v>17</v>
      </c>
      <c r="D12" s="1">
        <v>100</v>
      </c>
      <c r="E12" s="1">
        <v>180.34059306599195</v>
      </c>
      <c r="F12" s="1">
        <v>170.99945257062029</v>
      </c>
      <c r="G12" s="1">
        <v>177.9671854428579</v>
      </c>
      <c r="H12" s="1">
        <v>10.468657967226935</v>
      </c>
    </row>
    <row r="13" spans="1:8" ht="15" customHeight="1" x14ac:dyDescent="0.2">
      <c r="A13" s="24" t="s">
        <v>457</v>
      </c>
      <c r="B13" s="1" t="s">
        <v>517</v>
      </c>
      <c r="C13" s="1">
        <v>11</v>
      </c>
      <c r="D13" s="1">
        <v>100</v>
      </c>
      <c r="E13" s="1">
        <v>161.13398790042646</v>
      </c>
      <c r="F13" s="1">
        <v>151.7928474050548</v>
      </c>
      <c r="G13" s="1">
        <v>157.97796669482534</v>
      </c>
      <c r="H13" s="1">
        <v>14.361633335893213</v>
      </c>
    </row>
    <row r="14" spans="1:8" ht="15" customHeight="1" x14ac:dyDescent="0.2">
      <c r="A14" s="24" t="s">
        <v>457</v>
      </c>
      <c r="B14" s="1" t="s">
        <v>518</v>
      </c>
      <c r="C14" s="1">
        <v>12</v>
      </c>
      <c r="D14" s="1">
        <v>100</v>
      </c>
      <c r="E14" s="1">
        <v>164.28130007785057</v>
      </c>
      <c r="F14" s="1">
        <v>154.94015958247891</v>
      </c>
      <c r="G14" s="1">
        <v>161.25352273612251</v>
      </c>
      <c r="H14" s="1">
        <v>13.437793561343542</v>
      </c>
    </row>
    <row r="15" spans="1:8" ht="15" customHeight="1" x14ac:dyDescent="0.2">
      <c r="A15" s="24" t="s">
        <v>457</v>
      </c>
      <c r="B15" s="1" t="s">
        <v>519</v>
      </c>
      <c r="C15" s="1">
        <v>22</v>
      </c>
      <c r="D15" s="1">
        <v>100</v>
      </c>
      <c r="E15" s="1">
        <v>164.93219181487305</v>
      </c>
      <c r="F15" s="1">
        <v>155.59105131950139</v>
      </c>
      <c r="G15" s="1">
        <v>161.93093642794742</v>
      </c>
      <c r="H15" s="1">
        <v>7.360497110361246</v>
      </c>
    </row>
    <row r="16" spans="1:8" ht="15" customHeight="1" x14ac:dyDescent="0.2">
      <c r="A16" s="24" t="s">
        <v>457</v>
      </c>
      <c r="B16" s="1" t="s">
        <v>520</v>
      </c>
      <c r="C16" s="1">
        <v>15</v>
      </c>
      <c r="D16" s="1">
        <v>100</v>
      </c>
      <c r="E16" s="1">
        <v>152.24026154735947</v>
      </c>
      <c r="F16" s="1">
        <v>142.89912105198781</v>
      </c>
      <c r="G16" s="1">
        <v>148.72184672858958</v>
      </c>
      <c r="H16" s="1">
        <v>9.9147897819059718</v>
      </c>
    </row>
    <row r="17" spans="1:8" ht="15" customHeight="1" x14ac:dyDescent="0.2">
      <c r="A17" s="24" t="s">
        <v>457</v>
      </c>
      <c r="B17" s="1" t="s">
        <v>521</v>
      </c>
      <c r="C17" s="1">
        <v>16</v>
      </c>
      <c r="D17" s="1">
        <v>100</v>
      </c>
      <c r="E17" s="1">
        <v>195.41386963551349</v>
      </c>
      <c r="F17" s="1">
        <v>186.07272914014183</v>
      </c>
      <c r="G17" s="1">
        <v>193.65465441514405</v>
      </c>
      <c r="H17" s="1">
        <v>12.103415900946503</v>
      </c>
    </row>
    <row r="18" spans="1:8" ht="15" customHeight="1" x14ac:dyDescent="0.2">
      <c r="A18" s="24" t="s">
        <v>457</v>
      </c>
      <c r="B18" s="1" t="s">
        <v>522</v>
      </c>
      <c r="C18" s="1">
        <v>13</v>
      </c>
      <c r="D18" s="1">
        <v>100</v>
      </c>
      <c r="E18" s="1">
        <v>196.31629493437435</v>
      </c>
      <c r="F18" s="1">
        <v>186.97515443900269</v>
      </c>
      <c r="G18" s="1">
        <v>194.59385093359123</v>
      </c>
      <c r="H18" s="1">
        <v>14.968757764122403</v>
      </c>
    </row>
    <row r="21" spans="1:8" ht="15" customHeight="1" x14ac:dyDescent="0.15"/>
    <row r="22" spans="1:8" ht="15" customHeight="1" x14ac:dyDescent="0.15"/>
    <row r="23" spans="1:8" ht="15" customHeight="1" x14ac:dyDescent="0.15">
      <c r="A23"/>
    </row>
    <row r="24" spans="1:8" ht="15" customHeight="1" x14ac:dyDescent="0.15">
      <c r="A24"/>
    </row>
    <row r="25" spans="1:8" ht="15" customHeight="1" x14ac:dyDescent="0.15">
      <c r="A25"/>
    </row>
    <row r="26" spans="1:8" ht="15" customHeight="1" x14ac:dyDescent="0.15">
      <c r="A26"/>
    </row>
    <row r="27" spans="1:8" ht="15" customHeight="1" x14ac:dyDescent="0.15">
      <c r="A27"/>
    </row>
    <row r="28" spans="1:8" ht="15" customHeight="1" x14ac:dyDescent="0.15">
      <c r="A28"/>
    </row>
    <row r="29" spans="1:8" ht="15" customHeight="1" x14ac:dyDescent="0.15">
      <c r="A29"/>
    </row>
    <row r="30" spans="1:8" ht="15" customHeight="1" x14ac:dyDescent="0.15">
      <c r="A30"/>
    </row>
    <row r="31" spans="1:8" ht="15" customHeight="1" x14ac:dyDescent="0.15">
      <c r="A31"/>
    </row>
    <row r="32" spans="1:8" ht="15" customHeight="1" x14ac:dyDescent="0.15">
      <c r="A32"/>
    </row>
    <row r="33" spans="1:1" ht="15" customHeight="1" x14ac:dyDescent="0.15">
      <c r="A33"/>
    </row>
    <row r="34" spans="1:1" ht="15" customHeight="1" x14ac:dyDescent="0.15">
      <c r="A34"/>
    </row>
    <row r="35" spans="1:1" ht="15" customHeight="1" x14ac:dyDescent="0.15">
      <c r="A35"/>
    </row>
    <row r="36" spans="1:1" ht="15" customHeight="1" x14ac:dyDescent="0.15">
      <c r="A36"/>
    </row>
    <row r="37" spans="1:1" ht="15" customHeight="1" x14ac:dyDescent="0.15">
      <c r="A37"/>
    </row>
    <row r="38" spans="1:1" ht="15" customHeight="1" x14ac:dyDescent="0.15">
      <c r="A38"/>
    </row>
    <row r="41" spans="1:1" ht="15" customHeight="1" x14ac:dyDescent="0.15"/>
    <row r="42" spans="1:1" ht="15" customHeight="1" x14ac:dyDescent="0.15"/>
    <row r="43" spans="1:1" ht="15" customHeight="1" x14ac:dyDescent="0.15"/>
    <row r="44" spans="1:1" ht="15" customHeight="1" x14ac:dyDescent="0.15"/>
    <row r="45" spans="1:1" ht="15" customHeight="1" x14ac:dyDescent="0.15"/>
    <row r="46" spans="1:1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</sheetData>
  <pageMargins left="0.7" right="0.7" top="0.75" bottom="0.75" header="0.3" footer="0.3"/>
  <pageSetup paperSize="9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6"/>
  <dimension ref="A1:T49"/>
  <sheetViews>
    <sheetView topLeftCell="A40" workbookViewId="0">
      <selection activeCell="A3" sqref="A3:C18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7" ht="15" customHeight="1" x14ac:dyDescent="0.15">
      <c r="A1" s="8" t="s">
        <v>471</v>
      </c>
    </row>
    <row r="2" spans="1:7" s="2" customFormat="1" ht="50.25" customHeight="1" x14ac:dyDescent="0.15">
      <c r="B2" s="2" t="s">
        <v>280</v>
      </c>
      <c r="C2" s="2" t="s">
        <v>25</v>
      </c>
      <c r="D2" s="2" t="s">
        <v>26</v>
      </c>
      <c r="E2" s="2" t="s">
        <v>27</v>
      </c>
      <c r="F2" s="2" t="s">
        <v>28</v>
      </c>
      <c r="G2" s="2" t="s">
        <v>29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25</v>
      </c>
      <c r="E3" s="1">
        <v>71.397313670176985</v>
      </c>
      <c r="F3" s="1">
        <v>66.677558929413891</v>
      </c>
      <c r="G3" s="1">
        <v>4.7626827806724217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25</v>
      </c>
      <c r="E4" s="1">
        <v>74.241334032067627</v>
      </c>
      <c r="F4" s="1">
        <v>69.523193000364884</v>
      </c>
      <c r="G4" s="1">
        <v>5.3479379231049942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25</v>
      </c>
      <c r="E5" s="1">
        <v>65.750818546036768</v>
      </c>
      <c r="F5" s="1">
        <v>61.064733596172189</v>
      </c>
      <c r="G5" s="1">
        <v>4.6972871997055528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25</v>
      </c>
      <c r="E6" s="1">
        <v>50.284111594216888</v>
      </c>
      <c r="F6" s="1">
        <v>45.57182062418017</v>
      </c>
      <c r="G6" s="1">
        <v>3.5055246633984742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25</v>
      </c>
      <c r="E7" s="1">
        <v>97.997991495195635</v>
      </c>
      <c r="F7" s="1">
        <v>93.30342654133085</v>
      </c>
      <c r="G7" s="1">
        <v>3.5885933285127263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25</v>
      </c>
      <c r="E8" s="1">
        <v>76.790430406275775</v>
      </c>
      <c r="F8" s="1">
        <v>72.070675665512695</v>
      </c>
      <c r="G8" s="1">
        <v>4.5044172290945435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25</v>
      </c>
      <c r="E9" s="1">
        <v>93.336703876563107</v>
      </c>
      <c r="F9" s="1">
        <v>88.616949135800056</v>
      </c>
      <c r="G9" s="1">
        <v>4.9231638408777787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25</v>
      </c>
      <c r="E10" s="1">
        <v>100.41272443043917</v>
      </c>
      <c r="F10" s="1">
        <v>95.692969689676104</v>
      </c>
      <c r="G10" s="1">
        <v>6.3795313126450726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25</v>
      </c>
      <c r="E11" s="1">
        <v>51.117205692518652</v>
      </c>
      <c r="F11" s="1">
        <v>46.397450951755573</v>
      </c>
      <c r="G11" s="1">
        <v>3.5690346885965827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25</v>
      </c>
      <c r="E12" s="1">
        <v>64.936479414669293</v>
      </c>
      <c r="F12" s="1">
        <v>60.216724673906221</v>
      </c>
      <c r="G12" s="1">
        <v>3.5421602749356587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25</v>
      </c>
      <c r="E13" s="1">
        <v>66.260519613318749</v>
      </c>
      <c r="F13" s="1">
        <v>61.601099378228213</v>
      </c>
      <c r="G13" s="1">
        <v>5.6000999434752927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25</v>
      </c>
      <c r="E14" s="1">
        <v>76.682327582610213</v>
      </c>
      <c r="F14" s="1">
        <v>71.977530266179173</v>
      </c>
      <c r="G14" s="1">
        <v>5.9981275221815959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25</v>
      </c>
      <c r="E15" s="1">
        <v>75.87566314011049</v>
      </c>
      <c r="F15" s="1">
        <v>71.15590839934741</v>
      </c>
      <c r="G15" s="1">
        <v>3.2343594726976095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25</v>
      </c>
      <c r="E16" s="1">
        <v>77.660313383477131</v>
      </c>
      <c r="F16" s="1">
        <v>72.962689844219739</v>
      </c>
      <c r="G16" s="1">
        <v>4.8641793229479822</v>
      </c>
    </row>
    <row r="17" spans="1:20" ht="15" customHeight="1" x14ac:dyDescent="0.2">
      <c r="A17" s="24" t="s">
        <v>457</v>
      </c>
      <c r="B17" s="1" t="s">
        <v>454</v>
      </c>
      <c r="C17" s="1">
        <v>16</v>
      </c>
      <c r="D17" s="1">
        <v>25</v>
      </c>
      <c r="E17" s="1">
        <v>116.71270771942056</v>
      </c>
      <c r="F17" s="1">
        <v>112.03907382884752</v>
      </c>
      <c r="G17" s="1">
        <v>7.00244211430297</v>
      </c>
    </row>
    <row r="18" spans="1:20" ht="15" customHeight="1" x14ac:dyDescent="0.2">
      <c r="A18" s="24" t="s">
        <v>457</v>
      </c>
      <c r="B18" s="1" t="s">
        <v>455</v>
      </c>
      <c r="C18" s="1">
        <v>13</v>
      </c>
      <c r="D18" s="1">
        <v>25</v>
      </c>
      <c r="E18" s="1">
        <v>95.362142825673459</v>
      </c>
      <c r="F18" s="1">
        <v>90.642388084910365</v>
      </c>
      <c r="G18" s="1">
        <v>6.9724913911469502</v>
      </c>
    </row>
    <row r="20" spans="1:20" ht="15" customHeight="1" x14ac:dyDescent="0.15">
      <c r="A20" s="1" t="s">
        <v>30</v>
      </c>
    </row>
    <row r="21" spans="1:20" ht="15" customHeight="1" x14ac:dyDescent="0.15">
      <c r="A21" s="1" t="s">
        <v>24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 t="s">
        <v>37</v>
      </c>
      <c r="I21" s="1" t="s">
        <v>38</v>
      </c>
      <c r="J21" s="1" t="s">
        <v>39</v>
      </c>
      <c r="K21" s="1" t="s">
        <v>40</v>
      </c>
      <c r="L21" s="1" t="s">
        <v>41</v>
      </c>
      <c r="M21" s="1" t="s">
        <v>42</v>
      </c>
      <c r="N21" s="1" t="s">
        <v>43</v>
      </c>
      <c r="O21" s="1" t="s">
        <v>44</v>
      </c>
      <c r="P21" s="1" t="s">
        <v>45</v>
      </c>
      <c r="Q21" s="1" t="s">
        <v>46</v>
      </c>
      <c r="R21" s="1" t="s">
        <v>47</v>
      </c>
      <c r="S21" s="1" t="s">
        <v>48</v>
      </c>
      <c r="T21" s="1" t="s">
        <v>49</v>
      </c>
    </row>
    <row r="22" spans="1:20" ht="15" customHeight="1" x14ac:dyDescent="0.15">
      <c r="A22" t="str">
        <f>A3</f>
        <v>WT liver</v>
      </c>
      <c r="B22" s="1">
        <v>7.4625809277099719E-2</v>
      </c>
      <c r="C22" s="1">
        <v>0.45254327757088048</v>
      </c>
      <c r="D22" s="1">
        <v>0.14517893923000041</v>
      </c>
      <c r="E22" s="1">
        <v>0.11802596908848045</v>
      </c>
      <c r="F22" s="1">
        <v>15.447435555492028</v>
      </c>
      <c r="G22" s="1">
        <v>9.4023292261786047</v>
      </c>
      <c r="H22" s="1">
        <v>0.83598642368098031</v>
      </c>
      <c r="I22" s="1">
        <v>0.31721956060955858</v>
      </c>
      <c r="J22" s="1">
        <v>1.9754964810535864</v>
      </c>
      <c r="K22" s="1">
        <v>20.336089827074279</v>
      </c>
      <c r="L22" s="1">
        <v>37.780775972439322</v>
      </c>
      <c r="M22" s="1">
        <v>0.86170288218322499</v>
      </c>
      <c r="N22" s="1">
        <v>7.5279636780768669E-2</v>
      </c>
      <c r="O22" s="1">
        <v>8.5005618168523309</v>
      </c>
      <c r="P22" s="1">
        <v>0.44497838017152308</v>
      </c>
      <c r="Q22" s="1">
        <v>2.6116094173133281E-2</v>
      </c>
      <c r="R22" s="1">
        <v>0.37214744222034979</v>
      </c>
      <c r="S22" s="1">
        <v>2.7607370845743517</v>
      </c>
      <c r="T22" s="1">
        <v>7.2769621349495286E-2</v>
      </c>
    </row>
    <row r="23" spans="1:20" ht="15" customHeight="1" x14ac:dyDescent="0.15">
      <c r="A23" t="str">
        <f t="shared" ref="A23:A37" si="0">A4</f>
        <v>WT liver</v>
      </c>
      <c r="B23" s="1">
        <v>0</v>
      </c>
      <c r="C23" s="1">
        <v>0.31360813592650294</v>
      </c>
      <c r="D23" s="1">
        <v>5.2655723115368706E-3</v>
      </c>
      <c r="E23" s="1">
        <v>0.15789954461249583</v>
      </c>
      <c r="F23" s="1">
        <v>15.845116058948335</v>
      </c>
      <c r="G23" s="1">
        <v>8.5742949442662368</v>
      </c>
      <c r="H23" s="1">
        <v>0.69767718044393168</v>
      </c>
      <c r="I23" s="1">
        <v>0.25751263404866448</v>
      </c>
      <c r="J23" s="1">
        <v>1.7285792742072144</v>
      </c>
      <c r="K23" s="1">
        <v>20.204168147597638</v>
      </c>
      <c r="L23" s="1">
        <v>39.423982422369335</v>
      </c>
      <c r="M23" s="1">
        <v>0.94909698704496093</v>
      </c>
      <c r="N23" s="1">
        <v>0.1137225246074331</v>
      </c>
      <c r="O23" s="1">
        <v>8.4866984957215177</v>
      </c>
      <c r="P23" s="1">
        <v>0.41261193668537904</v>
      </c>
      <c r="Q23" s="1">
        <v>3.9285441382131005E-2</v>
      </c>
      <c r="R23" s="1">
        <v>0.19232589889292764</v>
      </c>
      <c r="S23" s="1">
        <v>2.5065722928182561</v>
      </c>
      <c r="T23" s="1">
        <v>9.1582508115481923E-2</v>
      </c>
    </row>
    <row r="24" spans="1:20" ht="15" customHeight="1" x14ac:dyDescent="0.15">
      <c r="A24" t="str">
        <f t="shared" si="0"/>
        <v>WT liver</v>
      </c>
      <c r="B24" s="1">
        <v>0</v>
      </c>
      <c r="C24" s="1">
        <v>0.16828086611918999</v>
      </c>
      <c r="D24" s="1">
        <v>7.4525104262218684E-3</v>
      </c>
      <c r="E24" s="1">
        <v>8.685655438369802E-2</v>
      </c>
      <c r="F24" s="1">
        <v>14.491566866613356</v>
      </c>
      <c r="G24" s="1">
        <v>7.5802103641643761</v>
      </c>
      <c r="H24" s="1">
        <v>0.82455853209442143</v>
      </c>
      <c r="I24" s="1">
        <v>0.30349402981059082</v>
      </c>
      <c r="J24" s="1">
        <v>1.6847427745477395</v>
      </c>
      <c r="K24" s="1">
        <v>22.362858296309671</v>
      </c>
      <c r="L24" s="1">
        <v>40.29863603379016</v>
      </c>
      <c r="M24" s="1">
        <v>0.74066638590468836</v>
      </c>
      <c r="N24" s="1">
        <v>0.12229633683655433</v>
      </c>
      <c r="O24" s="1">
        <v>8.3092368540397423</v>
      </c>
      <c r="P24" s="1">
        <v>0.29900191126140419</v>
      </c>
      <c r="Q24" s="1">
        <v>4.1048629679212398E-2</v>
      </c>
      <c r="R24" s="1">
        <v>9.7599262014443175E-2</v>
      </c>
      <c r="S24" s="1">
        <v>2.5525841156021682</v>
      </c>
      <c r="T24" s="1">
        <v>2.8909676402355845E-2</v>
      </c>
    </row>
    <row r="25" spans="1:20" ht="15" customHeight="1" x14ac:dyDescent="0.15">
      <c r="A25" t="str">
        <f t="shared" si="0"/>
        <v>WT liver</v>
      </c>
      <c r="B25" s="1">
        <v>0</v>
      </c>
      <c r="C25" s="1">
        <v>0.50121588926508687</v>
      </c>
      <c r="D25" s="1">
        <v>0.70879886355589705</v>
      </c>
      <c r="E25" s="1">
        <v>0.15833036752018556</v>
      </c>
      <c r="F25" s="1">
        <v>9.0147981691885022</v>
      </c>
      <c r="G25" s="1">
        <v>8.4004288868547263</v>
      </c>
      <c r="H25" s="1">
        <v>0.66252796603901609</v>
      </c>
      <c r="I25" s="1">
        <v>0.60860543708530013</v>
      </c>
      <c r="J25" s="1">
        <v>2.2682175781156491</v>
      </c>
      <c r="K25" s="1">
        <v>28.718857879751152</v>
      </c>
      <c r="L25" s="1">
        <v>37.409820009596778</v>
      </c>
      <c r="M25" s="1">
        <v>0.93829002940086192</v>
      </c>
      <c r="N25" s="1">
        <v>0.18362583930394849</v>
      </c>
      <c r="O25" s="1">
        <v>7.1680246092891267</v>
      </c>
      <c r="P25" s="1">
        <v>0.42182444295528493</v>
      </c>
      <c r="Q25" s="1">
        <v>0.10358319883115374</v>
      </c>
      <c r="R25" s="1">
        <v>0.21691993494442505</v>
      </c>
      <c r="S25" s="1">
        <v>2.1071935777296211</v>
      </c>
      <c r="T25" s="1">
        <v>0.40893732057327903</v>
      </c>
    </row>
    <row r="26" spans="1:20" ht="15" customHeight="1" x14ac:dyDescent="0.15">
      <c r="A26" t="str">
        <f t="shared" si="0"/>
        <v>WT liver</v>
      </c>
      <c r="B26" s="1">
        <v>0</v>
      </c>
      <c r="C26" s="1">
        <v>0.28759033790599781</v>
      </c>
      <c r="D26" s="1">
        <v>0.10619711617450621</v>
      </c>
      <c r="E26" s="1">
        <v>8.9736411445535069E-2</v>
      </c>
      <c r="F26" s="1">
        <v>14.702937516194861</v>
      </c>
      <c r="G26" s="1">
        <v>9.0378301340881038</v>
      </c>
      <c r="H26" s="1">
        <v>0.881926683684774</v>
      </c>
      <c r="I26" s="1">
        <v>0.36595182185215214</v>
      </c>
      <c r="J26" s="1">
        <v>1.4708461688388137</v>
      </c>
      <c r="K26" s="1">
        <v>20.393141376921648</v>
      </c>
      <c r="L26" s="1">
        <v>43.763963893459334</v>
      </c>
      <c r="M26" s="1">
        <v>0.68859011272932491</v>
      </c>
      <c r="N26" s="1">
        <v>0.13909316676448186</v>
      </c>
      <c r="O26" s="1">
        <v>5.4971515384521972</v>
      </c>
      <c r="P26" s="1">
        <v>0.31990143055949244</v>
      </c>
      <c r="Q26" s="1">
        <v>0.14437174268464278</v>
      </c>
      <c r="R26" s="1">
        <v>0.13564378205906616</v>
      </c>
      <c r="S26" s="1">
        <v>1.8422624317804128</v>
      </c>
      <c r="T26" s="1">
        <v>0.13286433440465334</v>
      </c>
    </row>
    <row r="27" spans="1:20" ht="15" customHeight="1" x14ac:dyDescent="0.15">
      <c r="A27" t="str">
        <f t="shared" si="0"/>
        <v>WT liver</v>
      </c>
      <c r="B27" s="1">
        <v>5.3553869860069089E-2</v>
      </c>
      <c r="C27" s="1">
        <v>0.44834031910061356</v>
      </c>
      <c r="D27" s="1">
        <v>0.15479720538953073</v>
      </c>
      <c r="E27" s="1">
        <v>0.10725091249198733</v>
      </c>
      <c r="F27" s="1">
        <v>16.158067864367943</v>
      </c>
      <c r="G27" s="1">
        <v>8.6363668764295873</v>
      </c>
      <c r="H27" s="1">
        <v>0.7385139489445407</v>
      </c>
      <c r="I27" s="1">
        <v>0.33988757336570441</v>
      </c>
      <c r="J27" s="1">
        <v>1.3730408270639793</v>
      </c>
      <c r="K27" s="1">
        <v>20.025784908171186</v>
      </c>
      <c r="L27" s="1">
        <v>41.882151305855132</v>
      </c>
      <c r="M27" s="1">
        <v>0.71697180410681793</v>
      </c>
      <c r="N27" s="1">
        <v>7.165477763448927E-2</v>
      </c>
      <c r="O27" s="1">
        <v>6.6605609320377139</v>
      </c>
      <c r="P27" s="1">
        <v>0.30215958694942624</v>
      </c>
      <c r="Q27" s="1">
        <v>9.0041306661417381E-2</v>
      </c>
      <c r="R27" s="1">
        <v>0.11661558555066395</v>
      </c>
      <c r="S27" s="1">
        <v>1.9347882090310675</v>
      </c>
      <c r="T27" s="1">
        <v>0.18945218698811653</v>
      </c>
    </row>
    <row r="28" spans="1:20" ht="15" customHeight="1" x14ac:dyDescent="0.15">
      <c r="A28" t="str">
        <f t="shared" si="0"/>
        <v>WT liver</v>
      </c>
      <c r="B28" s="1">
        <v>4.8975076964281793E-2</v>
      </c>
      <c r="C28" s="1">
        <v>0.35411459790366157</v>
      </c>
      <c r="D28" s="1">
        <v>0.19073984520664108</v>
      </c>
      <c r="E28" s="1">
        <v>0.20540967738026775</v>
      </c>
      <c r="F28" s="1">
        <v>11.374730217415625</v>
      </c>
      <c r="G28" s="1">
        <v>8.3122570152019559</v>
      </c>
      <c r="H28" s="1">
        <v>0.89741169916879893</v>
      </c>
      <c r="I28" s="1">
        <v>0.46152590568283636</v>
      </c>
      <c r="J28" s="1">
        <v>1.8109347857634313</v>
      </c>
      <c r="K28" s="1">
        <v>22.062108742658538</v>
      </c>
      <c r="L28" s="1">
        <v>41.432460427725708</v>
      </c>
      <c r="M28" s="1">
        <v>0.97306345465142496</v>
      </c>
      <c r="N28" s="1">
        <v>0.12383257289468572</v>
      </c>
      <c r="O28" s="1">
        <v>8.1083356945714442</v>
      </c>
      <c r="P28" s="1">
        <v>0.19592209417104056</v>
      </c>
      <c r="Q28" s="1">
        <v>0.17557071348564737</v>
      </c>
      <c r="R28" s="1">
        <v>0.25070231019527028</v>
      </c>
      <c r="S28" s="1">
        <v>2.8334777136792288</v>
      </c>
      <c r="T28" s="1">
        <v>0.18842745527951832</v>
      </c>
    </row>
    <row r="29" spans="1:20" ht="15" customHeight="1" x14ac:dyDescent="0.15">
      <c r="A29" t="str">
        <f t="shared" si="0"/>
        <v>WT liver</v>
      </c>
      <c r="B29" s="1">
        <v>3.7901188037957063E-2</v>
      </c>
      <c r="C29" s="1">
        <v>0.3191414332042225</v>
      </c>
      <c r="D29" s="1">
        <v>0.26675216888632536</v>
      </c>
      <c r="E29" s="1">
        <v>0.19916092600719285</v>
      </c>
      <c r="F29" s="1">
        <v>14.283197753061341</v>
      </c>
      <c r="G29" s="1">
        <v>9.4441948406069258</v>
      </c>
      <c r="H29" s="1">
        <v>0.76996935557072743</v>
      </c>
      <c r="I29" s="1">
        <v>0.37501041366632198</v>
      </c>
      <c r="J29" s="1">
        <v>1.7847462946244073</v>
      </c>
      <c r="K29" s="1">
        <v>21.353808201322405</v>
      </c>
      <c r="L29" s="1">
        <v>41.191430683511953</v>
      </c>
      <c r="M29" s="1">
        <v>1.0306612968870845</v>
      </c>
      <c r="N29" s="1">
        <v>5.1430021197969369E-2</v>
      </c>
      <c r="O29" s="1">
        <v>5.9506083188388637</v>
      </c>
      <c r="P29" s="1">
        <v>0.2413764465867165</v>
      </c>
      <c r="Q29" s="1">
        <v>7.279474639051231E-2</v>
      </c>
      <c r="R29" s="1">
        <v>0.15176522287797228</v>
      </c>
      <c r="S29" s="1">
        <v>2.2581694806925823</v>
      </c>
      <c r="T29" s="1">
        <v>0.21788120802852878</v>
      </c>
    </row>
    <row r="30" spans="1:20" ht="15" customHeight="1" x14ac:dyDescent="0.15">
      <c r="A30" t="str">
        <f t="shared" si="0"/>
        <v>COX14 liver</v>
      </c>
      <c r="B30" s="1">
        <v>0.24339616374493331</v>
      </c>
      <c r="C30" s="1">
        <v>0.5523812520399195</v>
      </c>
      <c r="D30" s="1">
        <v>0.52772388233648959</v>
      </c>
      <c r="E30" s="1">
        <v>0.12974262163363875</v>
      </c>
      <c r="F30" s="1">
        <v>11.393904532093742</v>
      </c>
      <c r="G30" s="1">
        <v>8.6270924207676121</v>
      </c>
      <c r="H30" s="1">
        <v>0.96824239613014995</v>
      </c>
      <c r="I30" s="1">
        <v>0.64417764169056801</v>
      </c>
      <c r="J30" s="1">
        <v>1.5544511887722843</v>
      </c>
      <c r="K30" s="1">
        <v>21.744040104038277</v>
      </c>
      <c r="L30" s="1">
        <v>38.91742776493367</v>
      </c>
      <c r="M30" s="1">
        <v>0.89964022161779189</v>
      </c>
      <c r="N30" s="1">
        <v>8.4439363902101966E-2</v>
      </c>
      <c r="O30" s="1">
        <v>9.8290514726190388</v>
      </c>
      <c r="P30" s="1">
        <v>0.3827903721664499</v>
      </c>
      <c r="Q30" s="1">
        <v>0.12119224636496106</v>
      </c>
      <c r="R30" s="1">
        <v>0.23085978981496491</v>
      </c>
      <c r="S30" s="1">
        <v>3.0457325754895246</v>
      </c>
      <c r="T30" s="1">
        <v>0.10371398984386472</v>
      </c>
    </row>
    <row r="31" spans="1:20" ht="15" customHeight="1" x14ac:dyDescent="0.15">
      <c r="A31" t="str">
        <f t="shared" si="0"/>
        <v>COX14 liver</v>
      </c>
      <c r="B31" s="1">
        <v>1.9089520410143352E-2</v>
      </c>
      <c r="C31" s="1">
        <v>0.321408363743028</v>
      </c>
      <c r="D31" s="1">
        <v>0.14392468392218052</v>
      </c>
      <c r="E31" s="1">
        <v>0.14985896068189203</v>
      </c>
      <c r="F31" s="1">
        <v>14.171332657970616</v>
      </c>
      <c r="G31" s="1">
        <v>7.3917967647081912</v>
      </c>
      <c r="H31" s="1">
        <v>0.50029741634244995</v>
      </c>
      <c r="I31" s="1">
        <v>0.28766019560269646</v>
      </c>
      <c r="J31" s="1">
        <v>1.4399742836115779</v>
      </c>
      <c r="K31" s="1">
        <v>21.902571863653417</v>
      </c>
      <c r="L31" s="1">
        <v>40.769775745249234</v>
      </c>
      <c r="M31" s="1">
        <v>0.65857785197589291</v>
      </c>
      <c r="N31" s="1">
        <v>1.7746602836028375E-2</v>
      </c>
      <c r="O31" s="1">
        <v>9.1092488240881266</v>
      </c>
      <c r="P31" s="1">
        <v>0.36323308686327593</v>
      </c>
      <c r="Q31" s="1">
        <v>0.12202339524232803</v>
      </c>
      <c r="R31" s="1">
        <v>9.8528141441225403E-2</v>
      </c>
      <c r="S31" s="1">
        <v>2.4974985305302617</v>
      </c>
      <c r="T31" s="1">
        <v>3.5453111127471869E-2</v>
      </c>
    </row>
    <row r="32" spans="1:20" ht="15" customHeight="1" x14ac:dyDescent="0.15">
      <c r="A32" t="str">
        <f t="shared" si="0"/>
        <v>COX14 liver</v>
      </c>
      <c r="B32" s="1">
        <v>0</v>
      </c>
      <c r="C32" s="1">
        <v>0.23769955839609899</v>
      </c>
      <c r="D32" s="1">
        <v>0</v>
      </c>
      <c r="E32" s="1">
        <v>0.12101328347630207</v>
      </c>
      <c r="F32" s="1">
        <v>12.741410788206581</v>
      </c>
      <c r="G32" s="1">
        <v>8.0605303698195385</v>
      </c>
      <c r="H32" s="1">
        <v>0.72628055663136148</v>
      </c>
      <c r="I32" s="1">
        <v>0.17856285102628255</v>
      </c>
      <c r="J32" s="1">
        <v>1.6505143187979119</v>
      </c>
      <c r="K32" s="1">
        <v>22.175717031348125</v>
      </c>
      <c r="L32" s="1">
        <v>38.433216548667261</v>
      </c>
      <c r="M32" s="1">
        <v>0.90169060890717634</v>
      </c>
      <c r="N32" s="1">
        <v>0</v>
      </c>
      <c r="O32" s="1">
        <v>10.488271777669874</v>
      </c>
      <c r="P32" s="1">
        <v>0.45429576481960343</v>
      </c>
      <c r="Q32" s="1">
        <v>8.3454785005954102E-2</v>
      </c>
      <c r="R32" s="1">
        <v>9.9051272595927914E-2</v>
      </c>
      <c r="S32" s="1">
        <v>3.5378286656474627</v>
      </c>
      <c r="T32" s="1">
        <v>0.110461818984545</v>
      </c>
    </row>
    <row r="33" spans="1:20" ht="15" customHeight="1" x14ac:dyDescent="0.15">
      <c r="A33" t="str">
        <f t="shared" si="0"/>
        <v>COX14 liver</v>
      </c>
      <c r="B33" s="1">
        <v>0</v>
      </c>
      <c r="C33" s="1">
        <v>0.39794600501535926</v>
      </c>
      <c r="D33" s="1">
        <v>0.15611016587959939</v>
      </c>
      <c r="E33" s="1">
        <v>0.14539139361841316</v>
      </c>
      <c r="F33" s="1">
        <v>11.35144588272704</v>
      </c>
      <c r="G33" s="1">
        <v>9.2682792842751773</v>
      </c>
      <c r="H33" s="1">
        <v>0.75946008141691346</v>
      </c>
      <c r="I33" s="1">
        <v>0.55753684718315777</v>
      </c>
      <c r="J33" s="1">
        <v>1.5288302345555485</v>
      </c>
      <c r="K33" s="1">
        <v>22.592108203941855</v>
      </c>
      <c r="L33" s="1">
        <v>40.442662485118717</v>
      </c>
      <c r="M33" s="1">
        <v>1.0057082978262371</v>
      </c>
      <c r="N33" s="1">
        <v>2.8545388495727936E-2</v>
      </c>
      <c r="O33" s="1">
        <v>8.0011748960544917</v>
      </c>
      <c r="P33" s="1">
        <v>0.24390111752860991</v>
      </c>
      <c r="Q33" s="1">
        <v>6.8657704283864807E-2</v>
      </c>
      <c r="R33" s="1">
        <v>0.11841860884018986</v>
      </c>
      <c r="S33" s="1">
        <v>3.159682992327959</v>
      </c>
      <c r="T33" s="1">
        <v>0.17414041091115334</v>
      </c>
    </row>
    <row r="34" spans="1:20" ht="15" customHeight="1" x14ac:dyDescent="0.15">
      <c r="A34" t="str">
        <f t="shared" si="0"/>
        <v>COX14 liver</v>
      </c>
      <c r="B34" s="1">
        <v>4.4708766669881352E-3</v>
      </c>
      <c r="C34" s="1">
        <v>0.55196419405447805</v>
      </c>
      <c r="D34" s="1">
        <v>0.88212344685360544</v>
      </c>
      <c r="E34" s="1">
        <v>0.20669979001926811</v>
      </c>
      <c r="F34" s="1">
        <v>10.246088988740985</v>
      </c>
      <c r="G34" s="1">
        <v>8.7715232308003479</v>
      </c>
      <c r="H34" s="1">
        <v>0.63990446420194891</v>
      </c>
      <c r="I34" s="1">
        <v>0.95392494166878372</v>
      </c>
      <c r="J34" s="1">
        <v>1.8043249863529516</v>
      </c>
      <c r="K34" s="1">
        <v>23.577449019030322</v>
      </c>
      <c r="L34" s="1">
        <v>40.012605385148262</v>
      </c>
      <c r="M34" s="1">
        <v>1.1454212154272583</v>
      </c>
      <c r="N34" s="1">
        <v>0.23021292343340918</v>
      </c>
      <c r="O34" s="1">
        <v>7.1726237385288751</v>
      </c>
      <c r="P34" s="1">
        <v>0.34320589188570289</v>
      </c>
      <c r="Q34" s="1">
        <v>0.22561630799096585</v>
      </c>
      <c r="R34" s="1">
        <v>0.25458757331892329</v>
      </c>
      <c r="S34" s="1">
        <v>2.5393692851638625</v>
      </c>
      <c r="T34" s="1">
        <v>0.43788374071306241</v>
      </c>
    </row>
    <row r="35" spans="1:20" ht="15" customHeight="1" x14ac:dyDescent="0.15">
      <c r="A35" t="str">
        <f t="shared" si="0"/>
        <v>COX14 liver</v>
      </c>
      <c r="B35" s="1">
        <v>0</v>
      </c>
      <c r="C35" s="1">
        <v>0.22029472332987443</v>
      </c>
      <c r="D35" s="1">
        <v>5.8390428302904744E-3</v>
      </c>
      <c r="E35" s="1">
        <v>0.12783020036798631</v>
      </c>
      <c r="F35" s="1">
        <v>11.369301176451032</v>
      </c>
      <c r="G35" s="1">
        <v>9.0426228243085127</v>
      </c>
      <c r="H35" s="1">
        <v>0.77512275422623111</v>
      </c>
      <c r="I35" s="1">
        <v>0.29851232953575102</v>
      </c>
      <c r="J35" s="1">
        <v>1.7487153701095566</v>
      </c>
      <c r="K35" s="1">
        <v>23.398275309126152</v>
      </c>
      <c r="L35" s="1">
        <v>42.771451509300363</v>
      </c>
      <c r="M35" s="1">
        <v>0.78069294165294001</v>
      </c>
      <c r="N35" s="1">
        <v>3.1247927064364991E-2</v>
      </c>
      <c r="O35" s="1">
        <v>6.6584011508284178</v>
      </c>
      <c r="P35" s="1">
        <v>0.27816387985160484</v>
      </c>
      <c r="Q35" s="1">
        <v>7.6276961289046721E-2</v>
      </c>
      <c r="R35" s="1">
        <v>0.10461543381527502</v>
      </c>
      <c r="S35" s="1">
        <v>2.3059820476489148</v>
      </c>
      <c r="T35" s="1">
        <v>6.6544182637125904E-3</v>
      </c>
    </row>
    <row r="36" spans="1:20" ht="15" customHeight="1" x14ac:dyDescent="0.15">
      <c r="A36" t="str">
        <f t="shared" si="0"/>
        <v>COX14 liver</v>
      </c>
      <c r="B36" s="1">
        <v>1.3465079108419035E-2</v>
      </c>
      <c r="C36" s="1">
        <v>0.26835869267144263</v>
      </c>
      <c r="D36" s="1">
        <v>0</v>
      </c>
      <c r="E36" s="1">
        <v>0.11826306218402642</v>
      </c>
      <c r="F36" s="1">
        <v>12.383379214328963</v>
      </c>
      <c r="G36" s="1">
        <v>7.2621286905644036</v>
      </c>
      <c r="H36" s="1">
        <v>0.7849017110756803</v>
      </c>
      <c r="I36" s="1">
        <v>0.35726217909941799</v>
      </c>
      <c r="J36" s="1">
        <v>1.8294242158193499</v>
      </c>
      <c r="K36" s="1">
        <v>20.878271158883148</v>
      </c>
      <c r="L36" s="1">
        <v>45.195324653716291</v>
      </c>
      <c r="M36" s="1">
        <v>1.0417346232126019</v>
      </c>
      <c r="N36" s="1">
        <v>7.888680311262096E-2</v>
      </c>
      <c r="O36" s="1">
        <v>7.0990831022838998</v>
      </c>
      <c r="P36" s="1">
        <v>0.28774061305320076</v>
      </c>
      <c r="Q36" s="1">
        <v>8.1915272857577923E-2</v>
      </c>
      <c r="R36" s="1">
        <v>3.0274754246165034E-2</v>
      </c>
      <c r="S36" s="1">
        <v>2.2370287685647345</v>
      </c>
      <c r="T36" s="1">
        <v>5.2557405218077585E-2</v>
      </c>
    </row>
    <row r="37" spans="1:20" ht="15" customHeight="1" x14ac:dyDescent="0.15">
      <c r="A37" t="str">
        <f t="shared" si="0"/>
        <v>COX14 liver</v>
      </c>
      <c r="B37" s="1">
        <v>1.5106990369671469E-2</v>
      </c>
      <c r="C37" s="1">
        <v>0.20683074064328683</v>
      </c>
      <c r="D37" s="1">
        <v>8.5508079080208854E-2</v>
      </c>
      <c r="E37" s="1">
        <v>0.10787490315854423</v>
      </c>
      <c r="F37" s="1">
        <v>11.25188461645385</v>
      </c>
      <c r="G37" s="1">
        <v>8.4009454794206349</v>
      </c>
      <c r="H37" s="1">
        <v>0.81980584386013167</v>
      </c>
      <c r="I37" s="1">
        <v>0.32644452804787188</v>
      </c>
      <c r="J37" s="1">
        <v>1.4304356680339598</v>
      </c>
      <c r="K37" s="1">
        <v>22.414334508180691</v>
      </c>
      <c r="L37" s="1">
        <v>42.637672783338168</v>
      </c>
      <c r="M37" s="1">
        <v>0.87850296030031594</v>
      </c>
      <c r="N37" s="1">
        <v>2.4013211102326678E-2</v>
      </c>
      <c r="O37" s="1">
        <v>7.8335364290967116</v>
      </c>
      <c r="P37" s="1">
        <v>0.3478901698371355</v>
      </c>
      <c r="Q37" s="1">
        <v>0.11977332095988659</v>
      </c>
      <c r="R37" s="1">
        <v>0.17398395849605264</v>
      </c>
      <c r="S37" s="1">
        <v>2.8308085297297123</v>
      </c>
      <c r="T37" s="1">
        <v>9.4647279890858568E-2</v>
      </c>
    </row>
    <row r="38" spans="1:20" ht="15" customHeight="1" x14ac:dyDescent="0.15">
      <c r="A38"/>
    </row>
    <row r="40" spans="1:20" ht="15" customHeight="1" x14ac:dyDescent="0.15">
      <c r="A40" s="1" t="s">
        <v>293</v>
      </c>
    </row>
    <row r="41" spans="1:20" ht="15" customHeight="1" x14ac:dyDescent="0.15">
      <c r="A41" s="1" t="s">
        <v>24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 t="s">
        <v>37</v>
      </c>
      <c r="I41" s="1" t="s">
        <v>38</v>
      </c>
      <c r="J41" s="1" t="s">
        <v>39</v>
      </c>
      <c r="K41" s="1" t="s">
        <v>40</v>
      </c>
      <c r="L41" s="1" t="s">
        <v>41</v>
      </c>
      <c r="M41" s="1" t="s">
        <v>42</v>
      </c>
      <c r="N41" s="1" t="s">
        <v>43</v>
      </c>
      <c r="O41" s="1" t="s">
        <v>44</v>
      </c>
      <c r="P41" s="1" t="s">
        <v>45</v>
      </c>
      <c r="Q41" s="1" t="s">
        <v>46</v>
      </c>
      <c r="R41" s="1" t="s">
        <v>47</v>
      </c>
      <c r="S41" s="1" t="s">
        <v>48</v>
      </c>
      <c r="T41" s="1" t="s">
        <v>49</v>
      </c>
    </row>
    <row r="42" spans="1:20" ht="15" customHeight="1" x14ac:dyDescent="0.15">
      <c r="A42" s="1" t="str">
        <f>A22</f>
        <v>WT liver</v>
      </c>
      <c r="B42" s="1">
        <f>AVERAGE(B22:B29)</f>
        <v>2.688199301742596E-2</v>
      </c>
      <c r="C42" s="1">
        <f t="shared" ref="C42:T42" si="1">AVERAGE(C22:C29)</f>
        <v>0.35560435712451949</v>
      </c>
      <c r="D42" s="1">
        <f t="shared" si="1"/>
        <v>0.19814777764758246</v>
      </c>
      <c r="E42" s="1">
        <f t="shared" si="1"/>
        <v>0.14033379536623036</v>
      </c>
      <c r="F42" s="1">
        <f t="shared" si="1"/>
        <v>13.91473125016025</v>
      </c>
      <c r="G42" s="1">
        <f t="shared" si="1"/>
        <v>8.6734890359738159</v>
      </c>
      <c r="H42" s="1">
        <f t="shared" si="1"/>
        <v>0.78857147370339886</v>
      </c>
      <c r="I42" s="1">
        <f t="shared" si="1"/>
        <v>0.37865092201514111</v>
      </c>
      <c r="J42" s="1">
        <f t="shared" si="1"/>
        <v>1.7620755230268526</v>
      </c>
      <c r="K42" s="1">
        <f t="shared" si="1"/>
        <v>21.932102172475815</v>
      </c>
      <c r="L42" s="1">
        <f t="shared" si="1"/>
        <v>40.397902593593464</v>
      </c>
      <c r="M42" s="1">
        <f t="shared" si="1"/>
        <v>0.86238036911354854</v>
      </c>
      <c r="N42" s="1">
        <f t="shared" si="1"/>
        <v>0.11011685950254134</v>
      </c>
      <c r="O42" s="1">
        <f t="shared" si="1"/>
        <v>7.3351472824753667</v>
      </c>
      <c r="P42" s="1">
        <f t="shared" si="1"/>
        <v>0.32972202866753336</v>
      </c>
      <c r="Q42" s="1">
        <f t="shared" si="1"/>
        <v>8.660148416098129E-2</v>
      </c>
      <c r="R42" s="1">
        <f t="shared" si="1"/>
        <v>0.19171492984438979</v>
      </c>
      <c r="S42" s="1">
        <f t="shared" si="1"/>
        <v>2.349473113238461</v>
      </c>
      <c r="T42" s="1">
        <f t="shared" si="1"/>
        <v>0.16635303889267866</v>
      </c>
    </row>
    <row r="43" spans="1:20" ht="15" customHeight="1" x14ac:dyDescent="0.15">
      <c r="A43" s="1" t="str">
        <f t="shared" ref="A43" si="2">A34</f>
        <v>COX14 liver</v>
      </c>
      <c r="B43" s="1">
        <f>AVERAGE(B30:B37)</f>
        <v>3.6941078787519413E-2</v>
      </c>
      <c r="C43" s="1">
        <f t="shared" ref="C43:T43" si="3">AVERAGE(C30:C37)</f>
        <v>0.34461044123668594</v>
      </c>
      <c r="D43" s="1">
        <f t="shared" si="3"/>
        <v>0.22515366261279679</v>
      </c>
      <c r="E43" s="1">
        <f t="shared" si="3"/>
        <v>0.13833427689250888</v>
      </c>
      <c r="F43" s="1">
        <f t="shared" si="3"/>
        <v>11.863593482121603</v>
      </c>
      <c r="G43" s="1">
        <f t="shared" si="3"/>
        <v>8.3531148830830517</v>
      </c>
      <c r="H43" s="1">
        <f t="shared" si="3"/>
        <v>0.74675190298560845</v>
      </c>
      <c r="I43" s="1">
        <f t="shared" si="3"/>
        <v>0.45051018923181618</v>
      </c>
      <c r="J43" s="1">
        <f t="shared" si="3"/>
        <v>1.6233337832566426</v>
      </c>
      <c r="K43" s="1">
        <f t="shared" si="3"/>
        <v>22.335345899775248</v>
      </c>
      <c r="L43" s="1">
        <f t="shared" si="3"/>
        <v>41.147517109434006</v>
      </c>
      <c r="M43" s="1">
        <f t="shared" si="3"/>
        <v>0.91399609011502669</v>
      </c>
      <c r="N43" s="1">
        <f t="shared" si="3"/>
        <v>6.1886527493322505E-2</v>
      </c>
      <c r="O43" s="1">
        <f t="shared" si="3"/>
        <v>8.2739239238961808</v>
      </c>
      <c r="P43" s="1">
        <f t="shared" si="3"/>
        <v>0.3376526120006979</v>
      </c>
      <c r="Q43" s="1">
        <f t="shared" si="3"/>
        <v>0.11236374924932313</v>
      </c>
      <c r="R43" s="1">
        <f t="shared" si="3"/>
        <v>0.13878994157109051</v>
      </c>
      <c r="S43" s="1">
        <f t="shared" si="3"/>
        <v>2.7692414243878041</v>
      </c>
      <c r="T43" s="1">
        <f t="shared" si="3"/>
        <v>0.12693902186909328</v>
      </c>
    </row>
    <row r="46" spans="1:20" ht="15" customHeight="1" x14ac:dyDescent="0.15">
      <c r="A46" s="1" t="s">
        <v>294</v>
      </c>
    </row>
    <row r="47" spans="1:20" ht="15" customHeight="1" x14ac:dyDescent="0.15">
      <c r="A47" s="1" t="s">
        <v>24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 t="s">
        <v>37</v>
      </c>
      <c r="I47" s="1" t="s">
        <v>38</v>
      </c>
      <c r="J47" s="1" t="s">
        <v>39</v>
      </c>
      <c r="K47" s="1" t="s">
        <v>40</v>
      </c>
      <c r="L47" s="1" t="s">
        <v>41</v>
      </c>
      <c r="M47" s="1" t="s">
        <v>42</v>
      </c>
      <c r="N47" s="1" t="s">
        <v>43</v>
      </c>
      <c r="O47" s="1" t="s">
        <v>44</v>
      </c>
      <c r="P47" s="1" t="s">
        <v>45</v>
      </c>
      <c r="Q47" s="1" t="s">
        <v>46</v>
      </c>
      <c r="R47" s="1" t="s">
        <v>47</v>
      </c>
      <c r="S47" s="1" t="s">
        <v>48</v>
      </c>
      <c r="T47" s="1" t="s">
        <v>49</v>
      </c>
    </row>
    <row r="48" spans="1:20" ht="15" customHeight="1" x14ac:dyDescent="0.15">
      <c r="A48" s="1" t="str">
        <f>A42</f>
        <v>WT liver</v>
      </c>
      <c r="B48" s="1">
        <f>STDEV(B22:B29)</f>
        <v>3.0451258986137361E-2</v>
      </c>
      <c r="C48" s="1">
        <f t="shared" ref="C48:T48" si="4">STDEV(C22:C29)</f>
        <v>0.10823999467071069</v>
      </c>
      <c r="D48" s="1">
        <f t="shared" si="4"/>
        <v>0.22431931821761089</v>
      </c>
      <c r="E48" s="1">
        <f t="shared" si="4"/>
        <v>4.6812636710401444E-2</v>
      </c>
      <c r="F48" s="1">
        <f t="shared" si="4"/>
        <v>2.4686275138962017</v>
      </c>
      <c r="G48" s="1">
        <f t="shared" si="4"/>
        <v>0.6175372852350397</v>
      </c>
      <c r="H48" s="1">
        <f t="shared" si="4"/>
        <v>8.544435843495303E-2</v>
      </c>
      <c r="I48" s="1">
        <f t="shared" si="4"/>
        <v>0.11053203477791061</v>
      </c>
      <c r="J48" s="1">
        <f t="shared" si="4"/>
        <v>0.27976887419301372</v>
      </c>
      <c r="K48" s="1">
        <f t="shared" si="4"/>
        <v>2.8817749177809957</v>
      </c>
      <c r="L48" s="1">
        <f t="shared" si="4"/>
        <v>2.1370782219024993</v>
      </c>
      <c r="M48" s="1">
        <f t="shared" si="4"/>
        <v>0.13093767389510355</v>
      </c>
      <c r="N48" s="1">
        <f t="shared" si="4"/>
        <v>4.264432066623712E-2</v>
      </c>
      <c r="O48" s="1">
        <f t="shared" si="4"/>
        <v>1.1957726298841584</v>
      </c>
      <c r="P48" s="1">
        <f t="shared" si="4"/>
        <v>8.9558313349000968E-2</v>
      </c>
      <c r="Q48" s="1">
        <f t="shared" si="4"/>
        <v>5.3071537184689439E-2</v>
      </c>
      <c r="R48" s="1">
        <f t="shared" si="4"/>
        <v>8.9369770594921322E-2</v>
      </c>
      <c r="S48" s="1">
        <f t="shared" si="4"/>
        <v>0.37140557551736975</v>
      </c>
      <c r="T48" s="1">
        <f t="shared" si="4"/>
        <v>0.11764583409978453</v>
      </c>
    </row>
    <row r="49" spans="1:20" ht="15" customHeight="1" x14ac:dyDescent="0.15">
      <c r="A49" s="1" t="str">
        <f>A43</f>
        <v>COX14 liver</v>
      </c>
      <c r="B49" s="1">
        <f>STDEV(B30:B37)</f>
        <v>8.3767087085007561E-2</v>
      </c>
      <c r="C49" s="1">
        <f t="shared" ref="C49:T49" si="5">STDEV(C30:C37)</f>
        <v>0.1420408477648844</v>
      </c>
      <c r="D49" s="1">
        <f t="shared" si="5"/>
        <v>0.31701990061818391</v>
      </c>
      <c r="E49" s="1">
        <f t="shared" si="5"/>
        <v>3.0871301288684899E-2</v>
      </c>
      <c r="F49" s="1">
        <f t="shared" si="5"/>
        <v>1.2002462136250538</v>
      </c>
      <c r="G49" s="1">
        <f t="shared" si="5"/>
        <v>0.73342184111263231</v>
      </c>
      <c r="H49" s="1">
        <f t="shared" si="5"/>
        <v>0.13595797295483028</v>
      </c>
      <c r="I49" s="1">
        <f t="shared" si="5"/>
        <v>0.25356163095226103</v>
      </c>
      <c r="J49" s="1">
        <f t="shared" si="5"/>
        <v>0.15865349815275637</v>
      </c>
      <c r="K49" s="1">
        <f t="shared" si="5"/>
        <v>0.88076989502037661</v>
      </c>
      <c r="L49" s="1">
        <f t="shared" si="5"/>
        <v>2.2523236256705248</v>
      </c>
      <c r="M49" s="1">
        <f t="shared" si="5"/>
        <v>0.15255506470174876</v>
      </c>
      <c r="N49" s="1">
        <f t="shared" si="5"/>
        <v>7.406024004212497E-2</v>
      </c>
      <c r="O49" s="1">
        <f t="shared" si="5"/>
        <v>1.3882612898190836</v>
      </c>
      <c r="P49" s="1">
        <f t="shared" si="5"/>
        <v>6.6817992980759119E-2</v>
      </c>
      <c r="Q49" s="1">
        <f t="shared" si="5"/>
        <v>5.074812803938103E-2</v>
      </c>
      <c r="R49" s="1">
        <f t="shared" si="5"/>
        <v>7.529292863849936E-2</v>
      </c>
      <c r="S49" s="1">
        <f t="shared" si="5"/>
        <v>0.45480824725664759</v>
      </c>
      <c r="T49" s="1">
        <f t="shared" si="5"/>
        <v>0.13582495502681874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7"/>
  <dimension ref="A1:AM49"/>
  <sheetViews>
    <sheetView topLeftCell="A22" zoomScaleNormal="100" workbookViewId="0">
      <selection activeCell="B40" sqref="B40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7" ht="15" customHeight="1" x14ac:dyDescent="0.15">
      <c r="A1"/>
    </row>
    <row r="2" spans="1:7" s="2" customFormat="1" ht="50.25" customHeight="1" x14ac:dyDescent="0.15">
      <c r="B2" s="2" t="s">
        <v>280</v>
      </c>
      <c r="C2" s="2" t="s">
        <v>25</v>
      </c>
      <c r="D2" s="2" t="s">
        <v>63</v>
      </c>
      <c r="E2" s="2" t="s">
        <v>64</v>
      </c>
      <c r="F2" s="2" t="s">
        <v>65</v>
      </c>
      <c r="G2" s="2" t="s">
        <v>66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25</v>
      </c>
      <c r="E3" s="1">
        <v>85.66957642037751</v>
      </c>
      <c r="F3" s="1">
        <v>66.701137052770832</v>
      </c>
      <c r="G3" s="1">
        <v>4.7643669323407734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25</v>
      </c>
      <c r="E4" s="1">
        <v>79.028788036864029</v>
      </c>
      <c r="F4" s="1">
        <v>59.943027789531335</v>
      </c>
      <c r="G4" s="1">
        <v>4.6110021376562544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25</v>
      </c>
      <c r="E5" s="1">
        <v>46.69844948717995</v>
      </c>
      <c r="F5" s="1">
        <v>31.142071717265047</v>
      </c>
      <c r="G5" s="1">
        <v>2.3955439782511565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25</v>
      </c>
      <c r="E6" s="1">
        <v>47.832092254671444</v>
      </c>
      <c r="F6" s="1">
        <v>32.342260906346937</v>
      </c>
      <c r="G6" s="1">
        <v>2.487866223565149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25</v>
      </c>
      <c r="E7" s="1">
        <v>79.000920382245184</v>
      </c>
      <c r="F7" s="1">
        <v>59.375871936719761</v>
      </c>
      <c r="G7" s="1">
        <v>2.2836873821815296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25</v>
      </c>
      <c r="E8" s="1">
        <v>80.139429879532514</v>
      </c>
      <c r="F8" s="1">
        <v>59.77282192917091</v>
      </c>
      <c r="G8" s="1">
        <v>3.7358013705731818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25</v>
      </c>
      <c r="E9" s="1">
        <v>52.950888094583448</v>
      </c>
      <c r="F9" s="1">
        <v>35.713207729863093</v>
      </c>
      <c r="G9" s="1">
        <v>1.9840670961035045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25</v>
      </c>
      <c r="E10" s="1">
        <v>57.590736166929112</v>
      </c>
      <c r="F10" s="1">
        <v>39.647750189172065</v>
      </c>
      <c r="G10" s="1">
        <v>2.6431833459448044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25</v>
      </c>
      <c r="E11" s="1">
        <v>51.693302376128479</v>
      </c>
      <c r="F11" s="1">
        <v>35.367948979593073</v>
      </c>
      <c r="G11" s="1">
        <v>2.7206114599686968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25</v>
      </c>
      <c r="E12" s="1">
        <v>57.755569511500823</v>
      </c>
      <c r="F12" s="1">
        <v>43.445024493044386</v>
      </c>
      <c r="G12" s="1">
        <v>2.5555896760614338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25</v>
      </c>
      <c r="E13" s="1">
        <v>49.127456621308511</v>
      </c>
      <c r="F13" s="1">
        <v>34.893480631336118</v>
      </c>
      <c r="G13" s="1">
        <v>3.1721346028487374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25</v>
      </c>
      <c r="E14" s="1">
        <v>61.750441508420195</v>
      </c>
      <c r="F14" s="1">
        <v>44.990707817845426</v>
      </c>
      <c r="G14" s="1">
        <v>3.7492256514871189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25</v>
      </c>
      <c r="E15" s="1">
        <v>61.495542975535137</v>
      </c>
      <c r="F15" s="1">
        <v>44.707338220416858</v>
      </c>
      <c r="G15" s="1">
        <v>2.0321517372916755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25</v>
      </c>
      <c r="E16" s="1">
        <v>49.246033448376743</v>
      </c>
      <c r="F16" s="1">
        <v>33.58576272380823</v>
      </c>
      <c r="G16" s="1">
        <v>2.2390508482538816</v>
      </c>
    </row>
    <row r="17" spans="1:39" ht="15" customHeight="1" x14ac:dyDescent="0.2">
      <c r="A17" s="24" t="s">
        <v>457</v>
      </c>
      <c r="B17" s="1" t="s">
        <v>454</v>
      </c>
      <c r="C17" s="1">
        <v>16</v>
      </c>
      <c r="D17" s="1">
        <v>25</v>
      </c>
      <c r="E17" s="1">
        <v>57.272444605499821</v>
      </c>
      <c r="F17" s="1">
        <v>40.63884707511793</v>
      </c>
      <c r="G17" s="1">
        <v>2.5399279421948706</v>
      </c>
    </row>
    <row r="18" spans="1:39" ht="15" customHeight="1" x14ac:dyDescent="0.2">
      <c r="A18" s="24" t="s">
        <v>457</v>
      </c>
      <c r="B18" s="1" t="s">
        <v>455</v>
      </c>
      <c r="C18" s="1">
        <v>13</v>
      </c>
      <c r="D18" s="1">
        <v>25</v>
      </c>
      <c r="E18" s="1">
        <v>67.095216187824747</v>
      </c>
      <c r="F18" s="1">
        <v>51.033228062278013</v>
      </c>
      <c r="G18" s="1">
        <v>3.9256329278675399</v>
      </c>
    </row>
    <row r="20" spans="1:39" ht="15" customHeight="1" x14ac:dyDescent="0.15">
      <c r="A20" s="1" t="s">
        <v>67</v>
      </c>
    </row>
    <row r="21" spans="1:39" ht="15" customHeight="1" x14ac:dyDescent="0.15">
      <c r="A21" s="1" t="s">
        <v>24</v>
      </c>
      <c r="B21" s="1" t="s">
        <v>473</v>
      </c>
      <c r="C21" s="1" t="s">
        <v>378</v>
      </c>
      <c r="D21" s="1" t="s">
        <v>474</v>
      </c>
      <c r="E21" s="1" t="s">
        <v>475</v>
      </c>
      <c r="F21" s="1" t="s">
        <v>147</v>
      </c>
      <c r="G21" s="1" t="s">
        <v>68</v>
      </c>
      <c r="H21" s="1" t="s">
        <v>69</v>
      </c>
      <c r="I21" s="1" t="s">
        <v>379</v>
      </c>
      <c r="J21" s="1" t="s">
        <v>370</v>
      </c>
      <c r="K21" s="1" t="s">
        <v>70</v>
      </c>
      <c r="L21" s="1" t="s">
        <v>71</v>
      </c>
      <c r="M21" s="1" t="s">
        <v>72</v>
      </c>
      <c r="N21" s="1" t="s">
        <v>476</v>
      </c>
      <c r="O21" s="1" t="s">
        <v>477</v>
      </c>
      <c r="P21" s="1" t="s">
        <v>371</v>
      </c>
      <c r="Q21" s="1" t="s">
        <v>478</v>
      </c>
      <c r="R21" s="1" t="s">
        <v>479</v>
      </c>
      <c r="S21" s="1" t="s">
        <v>134</v>
      </c>
      <c r="T21" s="1" t="s">
        <v>73</v>
      </c>
      <c r="U21" s="1" t="s">
        <v>74</v>
      </c>
      <c r="V21" s="1" t="s">
        <v>380</v>
      </c>
      <c r="W21" s="1" t="s">
        <v>372</v>
      </c>
      <c r="X21" s="1" t="s">
        <v>480</v>
      </c>
      <c r="Y21" s="1" t="s">
        <v>159</v>
      </c>
      <c r="Z21" s="1" t="s">
        <v>76</v>
      </c>
      <c r="AA21" s="1" t="s">
        <v>77</v>
      </c>
      <c r="AB21" s="1" t="s">
        <v>78</v>
      </c>
      <c r="AC21" s="1" t="s">
        <v>79</v>
      </c>
      <c r="AD21" s="1" t="s">
        <v>80</v>
      </c>
      <c r="AE21" s="1" t="s">
        <v>81</v>
      </c>
      <c r="AF21" s="1" t="s">
        <v>481</v>
      </c>
      <c r="AG21" s="1" t="s">
        <v>82</v>
      </c>
      <c r="AH21" s="1" t="s">
        <v>83</v>
      </c>
      <c r="AI21" s="1" t="s">
        <v>84</v>
      </c>
      <c r="AJ21" s="1" t="s">
        <v>85</v>
      </c>
      <c r="AK21" s="1" t="s">
        <v>86</v>
      </c>
      <c r="AL21" s="1" t="s">
        <v>92</v>
      </c>
      <c r="AM21" s="1" t="s">
        <v>382</v>
      </c>
    </row>
    <row r="22" spans="1:39" ht="15" customHeight="1" x14ac:dyDescent="0.15">
      <c r="A22" t="str">
        <f>A3</f>
        <v>WT liver</v>
      </c>
      <c r="B22" s="1">
        <v>0</v>
      </c>
      <c r="C22" s="1">
        <v>0.529207326909231</v>
      </c>
      <c r="D22" s="1">
        <v>0.37641110988943127</v>
      </c>
      <c r="E22" s="1">
        <v>0</v>
      </c>
      <c r="F22" s="1">
        <v>0.64333274890273262</v>
      </c>
      <c r="G22" s="1">
        <v>0.14856973189452399</v>
      </c>
      <c r="H22" s="1">
        <v>1.1995503980015403</v>
      </c>
      <c r="I22" s="1">
        <v>0.36956656700823637</v>
      </c>
      <c r="J22" s="1">
        <v>0.56020928922303526</v>
      </c>
      <c r="K22" s="1">
        <v>0.35878014817867443</v>
      </c>
      <c r="L22" s="1">
        <v>2.0794807926947585</v>
      </c>
      <c r="M22" s="1">
        <v>5.3618022979095263</v>
      </c>
      <c r="N22" s="1">
        <v>1.0855279452841478</v>
      </c>
      <c r="O22" s="1">
        <v>0.23015399573683681</v>
      </c>
      <c r="P22" s="1">
        <v>0.42290720616578359</v>
      </c>
      <c r="Q22" s="1">
        <v>0.26989961013545993</v>
      </c>
      <c r="R22" s="1">
        <v>1.8346819782476882</v>
      </c>
      <c r="S22" s="1">
        <v>7.7663362394556401</v>
      </c>
      <c r="T22" s="1">
        <v>9.3675436694906491</v>
      </c>
      <c r="U22" s="1">
        <v>5.631559307083533</v>
      </c>
      <c r="V22" s="1">
        <v>0.22259393128894325</v>
      </c>
      <c r="W22" s="1">
        <v>0</v>
      </c>
      <c r="X22" s="1">
        <v>0.30083951341605414</v>
      </c>
      <c r="Y22" s="1">
        <v>0.33305796526647397</v>
      </c>
      <c r="Z22" s="1">
        <v>0.86178256286701249</v>
      </c>
      <c r="AA22" s="1">
        <v>8.7223173983062026</v>
      </c>
      <c r="AB22" s="1">
        <v>19.342911366230762</v>
      </c>
      <c r="AC22" s="1">
        <v>2.0884291606495649</v>
      </c>
      <c r="AD22" s="1">
        <v>0.34521777118950192</v>
      </c>
      <c r="AE22" s="1">
        <v>7.0387058508092055</v>
      </c>
      <c r="AF22" s="1">
        <v>0</v>
      </c>
      <c r="AG22" s="1">
        <v>7.4396954375995836</v>
      </c>
      <c r="AH22" s="1">
        <v>2.4328973653511419</v>
      </c>
      <c r="AI22" s="1">
        <v>8.4704387091646165</v>
      </c>
      <c r="AJ22" s="1">
        <v>3.974218671703595</v>
      </c>
      <c r="AK22" s="1">
        <v>0</v>
      </c>
      <c r="AL22" s="1">
        <v>0.19137393394592378</v>
      </c>
      <c r="AM22" s="1">
        <v>0</v>
      </c>
    </row>
    <row r="23" spans="1:39" ht="15" customHeight="1" x14ac:dyDescent="0.15">
      <c r="A23" t="str">
        <f t="shared" ref="A23:A37" si="0">A4</f>
        <v>WT liver</v>
      </c>
      <c r="B23" s="1">
        <v>0.42273797314429024</v>
      </c>
      <c r="C23" s="1">
        <v>0.78418680121396644</v>
      </c>
      <c r="D23" s="1">
        <v>0</v>
      </c>
      <c r="E23" s="1">
        <v>0</v>
      </c>
      <c r="F23" s="1">
        <v>0.26477096150664026</v>
      </c>
      <c r="G23" s="1">
        <v>0.2138443744992134</v>
      </c>
      <c r="H23" s="1">
        <v>0.70563617338255058</v>
      </c>
      <c r="I23" s="1">
        <v>0.40386361833921325</v>
      </c>
      <c r="J23" s="1">
        <v>0.51047549799838643</v>
      </c>
      <c r="K23" s="1">
        <v>1.04077003927092</v>
      </c>
      <c r="L23" s="1">
        <v>2.3062095787927253</v>
      </c>
      <c r="M23" s="1">
        <v>8.5421205687629147</v>
      </c>
      <c r="N23" s="1">
        <v>2.2363320802232325</v>
      </c>
      <c r="O23" s="1">
        <v>0</v>
      </c>
      <c r="P23" s="1">
        <v>0.71985246281453286</v>
      </c>
      <c r="Q23" s="1">
        <v>0.50276879380801209</v>
      </c>
      <c r="R23" s="1">
        <v>1.4644631687119256</v>
      </c>
      <c r="S23" s="1">
        <v>6.6196892258933575</v>
      </c>
      <c r="T23" s="1">
        <v>12.375060767567655</v>
      </c>
      <c r="U23" s="1">
        <v>8.1109114923748127</v>
      </c>
      <c r="V23" s="1">
        <v>0.36870966481448175</v>
      </c>
      <c r="W23" s="1">
        <v>1.1455339438001495E-2</v>
      </c>
      <c r="X23" s="1">
        <v>0.20587655748186287</v>
      </c>
      <c r="Y23" s="1">
        <v>0.29001955950153219</v>
      </c>
      <c r="Z23" s="1">
        <v>0.75431820346011014</v>
      </c>
      <c r="AA23" s="1">
        <v>7.9494958264939024</v>
      </c>
      <c r="AB23" s="1">
        <v>11.349399383076483</v>
      </c>
      <c r="AC23" s="1">
        <v>5.4401057775382355</v>
      </c>
      <c r="AD23" s="1">
        <v>0.22305503486866332</v>
      </c>
      <c r="AE23" s="1">
        <v>5.9846442151659049</v>
      </c>
      <c r="AF23" s="1">
        <v>0</v>
      </c>
      <c r="AG23" s="1">
        <v>8.4593282189410051</v>
      </c>
      <c r="AH23" s="1">
        <v>2.5995420897714365</v>
      </c>
      <c r="AI23" s="1">
        <v>8.5826179641713107</v>
      </c>
      <c r="AJ23" s="1">
        <v>0.46473418713951947</v>
      </c>
      <c r="AK23" s="1">
        <v>0</v>
      </c>
      <c r="AL23" s="1">
        <v>9.3004399833212112E-2</v>
      </c>
      <c r="AM23" s="1">
        <v>0</v>
      </c>
    </row>
    <row r="24" spans="1:39" ht="15" customHeight="1" x14ac:dyDescent="0.15">
      <c r="A24" t="str">
        <f t="shared" si="0"/>
        <v>WT liver</v>
      </c>
      <c r="B24" s="1">
        <v>0</v>
      </c>
      <c r="C24" s="1">
        <v>0.19634554692913039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1.0323427673356056</v>
      </c>
      <c r="L24" s="1">
        <v>1.9803442493158265</v>
      </c>
      <c r="M24" s="1">
        <v>1.9052728254922586</v>
      </c>
      <c r="N24" s="1">
        <v>0</v>
      </c>
      <c r="O24" s="1">
        <v>0</v>
      </c>
      <c r="P24" s="1">
        <v>0</v>
      </c>
      <c r="Q24" s="1">
        <v>0</v>
      </c>
      <c r="R24" s="1">
        <v>1.6316605619299769</v>
      </c>
      <c r="S24" s="1">
        <v>5.872584910513158</v>
      </c>
      <c r="T24" s="1">
        <v>16.795750750943053</v>
      </c>
      <c r="U24" s="1">
        <v>12.644334795342166</v>
      </c>
      <c r="V24" s="1">
        <v>0.3853960410844543</v>
      </c>
      <c r="W24" s="1">
        <v>0</v>
      </c>
      <c r="X24" s="1">
        <v>0</v>
      </c>
      <c r="Y24" s="1">
        <v>0.26602388145736966</v>
      </c>
      <c r="Z24" s="1">
        <v>0.95366381157021185</v>
      </c>
      <c r="AA24" s="1">
        <v>10.923098474287464</v>
      </c>
      <c r="AB24" s="1">
        <v>12.226719932972854</v>
      </c>
      <c r="AC24" s="1">
        <v>6.2442219680536981</v>
      </c>
      <c r="AD24" s="1">
        <v>0</v>
      </c>
      <c r="AE24" s="1">
        <v>1.4591667538246085</v>
      </c>
      <c r="AF24" s="1">
        <v>0</v>
      </c>
      <c r="AG24" s="1">
        <v>8.2989132966825139</v>
      </c>
      <c r="AH24" s="1">
        <v>3.6529756867952377</v>
      </c>
      <c r="AI24" s="1">
        <v>13.197282664324684</v>
      </c>
      <c r="AJ24" s="1">
        <v>0.30947783049280264</v>
      </c>
      <c r="AK24" s="1">
        <v>0</v>
      </c>
      <c r="AL24" s="1">
        <v>2.4423250652941333E-2</v>
      </c>
      <c r="AM24" s="1">
        <v>0</v>
      </c>
    </row>
    <row r="25" spans="1:39" ht="15" customHeight="1" x14ac:dyDescent="0.15">
      <c r="A25" t="str">
        <f t="shared" si="0"/>
        <v>WT liver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0.34906336038183644</v>
      </c>
      <c r="L25" s="1">
        <v>0.41337072340351527</v>
      </c>
      <c r="M25" s="1">
        <v>0.62561132838331635</v>
      </c>
      <c r="N25" s="1">
        <v>0</v>
      </c>
      <c r="O25" s="1">
        <v>0</v>
      </c>
      <c r="P25" s="1">
        <v>0</v>
      </c>
      <c r="Q25" s="1">
        <v>0</v>
      </c>
      <c r="R25" s="1">
        <v>0.93241121139052585</v>
      </c>
      <c r="S25" s="1">
        <v>5.4838110240836944</v>
      </c>
      <c r="T25" s="1">
        <v>20.829887894498949</v>
      </c>
      <c r="U25" s="1">
        <v>10.169668164673514</v>
      </c>
      <c r="V25" s="1">
        <v>0.4914928793684214</v>
      </c>
      <c r="W25" s="1">
        <v>0</v>
      </c>
      <c r="X25" s="1">
        <v>0.43555978227698772</v>
      </c>
      <c r="Y25" s="1">
        <v>8.7444624316444938E-2</v>
      </c>
      <c r="Z25" s="1">
        <v>1.0217510835237318</v>
      </c>
      <c r="AA25" s="1">
        <v>12.082819949697338</v>
      </c>
      <c r="AB25" s="1">
        <v>13.786533259398148</v>
      </c>
      <c r="AC25" s="1">
        <v>5.1984149729029028</v>
      </c>
      <c r="AD25" s="1">
        <v>0.18854849484041161</v>
      </c>
      <c r="AE25" s="1">
        <v>1.6130205691020616</v>
      </c>
      <c r="AF25" s="1">
        <v>0</v>
      </c>
      <c r="AG25" s="1">
        <v>8.4001568494606964</v>
      </c>
      <c r="AH25" s="1">
        <v>3.8857725377640602</v>
      </c>
      <c r="AI25" s="1">
        <v>13.400055807510102</v>
      </c>
      <c r="AJ25" s="1">
        <v>0</v>
      </c>
      <c r="AK25" s="1">
        <v>0</v>
      </c>
      <c r="AL25" s="1">
        <v>0.20052861665805949</v>
      </c>
      <c r="AM25" s="1">
        <v>0.40407686636529005</v>
      </c>
    </row>
    <row r="26" spans="1:39" ht="15" customHeight="1" x14ac:dyDescent="0.15">
      <c r="A26" t="str">
        <f t="shared" si="0"/>
        <v>WT liver</v>
      </c>
      <c r="B26" s="1">
        <v>4.3085616789558884E-2</v>
      </c>
      <c r="C26" s="1">
        <v>0.51335121137663775</v>
      </c>
      <c r="D26" s="1">
        <v>0.16437587670856918</v>
      </c>
      <c r="E26" s="1">
        <v>6.6452803700118288E-2</v>
      </c>
      <c r="F26" s="1">
        <v>0.10403821470173788</v>
      </c>
      <c r="G26" s="1">
        <v>9.5712299499278827E-2</v>
      </c>
      <c r="H26" s="1">
        <v>0.65254745088349753</v>
      </c>
      <c r="I26" s="1">
        <v>0.52297441553934132</v>
      </c>
      <c r="J26" s="1">
        <v>0.60658700217707262</v>
      </c>
      <c r="K26" s="1">
        <v>0.99019217272683091</v>
      </c>
      <c r="L26" s="1">
        <v>1.5626854306971825</v>
      </c>
      <c r="M26" s="1">
        <v>4.3319166911741522</v>
      </c>
      <c r="N26" s="1">
        <v>1.0901150233548236</v>
      </c>
      <c r="O26" s="1">
        <v>0.33591640000179102</v>
      </c>
      <c r="P26" s="1">
        <v>0.35480561603015093</v>
      </c>
      <c r="Q26" s="1">
        <v>0.75153548956992622</v>
      </c>
      <c r="R26" s="1">
        <v>1.1529415546761559</v>
      </c>
      <c r="S26" s="1">
        <v>7.2324165807407548</v>
      </c>
      <c r="T26" s="1">
        <v>10.305387041158967</v>
      </c>
      <c r="U26" s="1">
        <v>8.6284411764743769</v>
      </c>
      <c r="V26" s="1">
        <v>0.24819045753565594</v>
      </c>
      <c r="W26" s="1">
        <v>0</v>
      </c>
      <c r="X26" s="1">
        <v>0.41133972022888776</v>
      </c>
      <c r="Y26" s="1">
        <v>0.18066764884119241</v>
      </c>
      <c r="Z26" s="1">
        <v>0.55111119205102932</v>
      </c>
      <c r="AA26" s="1">
        <v>7.6817498485557643</v>
      </c>
      <c r="AB26" s="1">
        <v>14.772561950330777</v>
      </c>
      <c r="AC26" s="1">
        <v>5.3932635073640958</v>
      </c>
      <c r="AD26" s="1">
        <v>0.45267056683005014</v>
      </c>
      <c r="AE26" s="1">
        <v>5.8647034295840736</v>
      </c>
      <c r="AF26" s="1">
        <v>0</v>
      </c>
      <c r="AG26" s="1">
        <v>6.9124356785252141</v>
      </c>
      <c r="AH26" s="1">
        <v>3.1732801274407447</v>
      </c>
      <c r="AI26" s="1">
        <v>10.794061540173594</v>
      </c>
      <c r="AJ26" s="1">
        <v>4.0321139521166689</v>
      </c>
      <c r="AK26" s="1">
        <v>0</v>
      </c>
      <c r="AL26" s="1">
        <v>2.6372312441301629E-2</v>
      </c>
      <c r="AM26" s="1">
        <v>0</v>
      </c>
    </row>
    <row r="27" spans="1:39" ht="15" customHeight="1" x14ac:dyDescent="0.15">
      <c r="A27" t="str">
        <f t="shared" si="0"/>
        <v>WT liver</v>
      </c>
      <c r="B27" s="1">
        <v>0.13090253038370711</v>
      </c>
      <c r="C27" s="1">
        <v>0.84410167053856378</v>
      </c>
      <c r="D27" s="1">
        <v>0.61706448852684759</v>
      </c>
      <c r="E27" s="1">
        <v>0.2419579845136926</v>
      </c>
      <c r="F27" s="1">
        <v>0.40732819147083743</v>
      </c>
      <c r="G27" s="1">
        <v>0.28933953177406152</v>
      </c>
      <c r="H27" s="1">
        <v>2.0334497860804683</v>
      </c>
      <c r="I27" s="1">
        <v>0.23987615309181282</v>
      </c>
      <c r="J27" s="1">
        <v>2.1913022923377143</v>
      </c>
      <c r="K27" s="1">
        <v>1.2051610438041953</v>
      </c>
      <c r="L27" s="1">
        <v>2.7226969160682541</v>
      </c>
      <c r="M27" s="1">
        <v>5.7979612872776531</v>
      </c>
      <c r="N27" s="1">
        <v>1.3558363172612475</v>
      </c>
      <c r="O27" s="1">
        <v>0</v>
      </c>
      <c r="P27" s="1">
        <v>0.68650101423942578</v>
      </c>
      <c r="Q27" s="1">
        <v>2.067257890473043</v>
      </c>
      <c r="R27" s="1">
        <v>1.3821541649107998</v>
      </c>
      <c r="S27" s="1">
        <v>6.2168538947092928</v>
      </c>
      <c r="T27" s="1">
        <v>9.7465495253518473</v>
      </c>
      <c r="U27" s="1">
        <v>8.9827571158699904</v>
      </c>
      <c r="V27" s="1">
        <v>0.19096000078991734</v>
      </c>
      <c r="W27" s="1">
        <v>2.5563187438194784E-2</v>
      </c>
      <c r="X27" s="1">
        <v>0.91315819421467537</v>
      </c>
      <c r="Y27" s="1">
        <v>0.34171950989581018</v>
      </c>
      <c r="Z27" s="1">
        <v>0.51355997267423992</v>
      </c>
      <c r="AA27" s="1">
        <v>6.4557820970800677</v>
      </c>
      <c r="AB27" s="1">
        <v>10.040934488864909</v>
      </c>
      <c r="AC27" s="1">
        <v>4.5973311118514699</v>
      </c>
      <c r="AD27" s="1">
        <v>0.75006543433861039</v>
      </c>
      <c r="AE27" s="1">
        <v>5.9852710134030902</v>
      </c>
      <c r="AF27" s="1">
        <v>1.3400533613941883</v>
      </c>
      <c r="AG27" s="1">
        <v>6.8793692968996236</v>
      </c>
      <c r="AH27" s="1">
        <v>2.6721607457557828</v>
      </c>
      <c r="AI27" s="1">
        <v>10.187661790698906</v>
      </c>
      <c r="AJ27" s="1">
        <v>1.8841140059913462</v>
      </c>
      <c r="AK27" s="1">
        <v>0</v>
      </c>
      <c r="AL27" s="1">
        <v>6.3243990025710434E-2</v>
      </c>
      <c r="AM27" s="1">
        <v>0</v>
      </c>
    </row>
    <row r="28" spans="1:39" ht="15" customHeight="1" x14ac:dyDescent="0.15">
      <c r="A28" t="str">
        <f t="shared" si="0"/>
        <v>WT liver</v>
      </c>
      <c r="B28" s="1">
        <v>0</v>
      </c>
      <c r="C28" s="1">
        <v>0.25623548438668148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0.7513039252750735</v>
      </c>
      <c r="L28" s="1">
        <v>0.82003464751866628</v>
      </c>
      <c r="M28" s="1">
        <v>2.2135053584571938</v>
      </c>
      <c r="N28" s="1">
        <v>0</v>
      </c>
      <c r="O28" s="1">
        <v>0</v>
      </c>
      <c r="P28" s="1">
        <v>0</v>
      </c>
      <c r="Q28" s="1">
        <v>0</v>
      </c>
      <c r="R28" s="1">
        <v>1.1637310056203254</v>
      </c>
      <c r="S28" s="1">
        <v>7.8243755992554282</v>
      </c>
      <c r="T28" s="1">
        <v>15.047847857276617</v>
      </c>
      <c r="U28" s="1">
        <v>9.3338347313567809</v>
      </c>
      <c r="V28" s="1">
        <v>0.19742499928685356</v>
      </c>
      <c r="W28" s="1">
        <v>0</v>
      </c>
      <c r="X28" s="1">
        <v>2.0005856875598135E-2</v>
      </c>
      <c r="Y28" s="1">
        <v>0.20212920796507908</v>
      </c>
      <c r="Z28" s="1">
        <v>0.78656212438605622</v>
      </c>
      <c r="AA28" s="1">
        <v>10.265711561036081</v>
      </c>
      <c r="AB28" s="1">
        <v>15.678372919792563</v>
      </c>
      <c r="AC28" s="1">
        <v>4.6078209033961173</v>
      </c>
      <c r="AD28" s="1">
        <v>0</v>
      </c>
      <c r="AE28" s="1">
        <v>2.5583120899642044</v>
      </c>
      <c r="AF28" s="1">
        <v>0</v>
      </c>
      <c r="AG28" s="1">
        <v>9.3823368558235281</v>
      </c>
      <c r="AH28" s="1">
        <v>2.7565270555798205</v>
      </c>
      <c r="AI28" s="1">
        <v>13.452711577311488</v>
      </c>
      <c r="AJ28" s="1">
        <v>2.6812162394358716</v>
      </c>
      <c r="AK28" s="1">
        <v>0</v>
      </c>
      <c r="AL28" s="1">
        <v>0</v>
      </c>
      <c r="AM28" s="1">
        <v>0</v>
      </c>
    </row>
    <row r="29" spans="1:39" ht="15" customHeight="1" x14ac:dyDescent="0.15">
      <c r="A29" t="str">
        <f t="shared" si="0"/>
        <v>WT liver</v>
      </c>
      <c r="B29" s="1">
        <v>0</v>
      </c>
      <c r="C29" s="1">
        <v>0.87202542032553698</v>
      </c>
      <c r="D29" s="1">
        <v>0.81646928849668587</v>
      </c>
      <c r="E29" s="1">
        <v>0</v>
      </c>
      <c r="F29" s="1">
        <v>0</v>
      </c>
      <c r="G29" s="1">
        <v>0</v>
      </c>
      <c r="H29" s="1">
        <v>0.52645563376868698</v>
      </c>
      <c r="I29" s="1">
        <v>0</v>
      </c>
      <c r="J29" s="1">
        <v>0.55649300684947356</v>
      </c>
      <c r="K29" s="1">
        <v>0.93727397569250592</v>
      </c>
      <c r="L29" s="1">
        <v>1.2866578668694988</v>
      </c>
      <c r="M29" s="1">
        <v>5.7996226534024435</v>
      </c>
      <c r="N29" s="1">
        <v>0</v>
      </c>
      <c r="O29" s="1">
        <v>0</v>
      </c>
      <c r="P29" s="1">
        <v>0.14503345454223421</v>
      </c>
      <c r="Q29" s="1">
        <v>0.79939131675753405</v>
      </c>
      <c r="R29" s="1">
        <v>0.75749727027347469</v>
      </c>
      <c r="S29" s="1">
        <v>7.9861492381307082</v>
      </c>
      <c r="T29" s="1">
        <v>13.80520703823119</v>
      </c>
      <c r="U29" s="1">
        <v>7.3464969692758801</v>
      </c>
      <c r="V29" s="1">
        <v>0.17755145820123372</v>
      </c>
      <c r="W29" s="1">
        <v>0</v>
      </c>
      <c r="X29" s="1">
        <v>0.59159309692025697</v>
      </c>
      <c r="Y29" s="1">
        <v>0.24145690422827695</v>
      </c>
      <c r="Z29" s="1">
        <v>1.0420861807579267</v>
      </c>
      <c r="AA29" s="1">
        <v>8.9417348311956015</v>
      </c>
      <c r="AB29" s="1">
        <v>16.578850260774551</v>
      </c>
      <c r="AC29" s="1">
        <v>3.6674282412914554</v>
      </c>
      <c r="AD29" s="1">
        <v>9.9502981586614608E-2</v>
      </c>
      <c r="AE29" s="1">
        <v>5.2673583105194099</v>
      </c>
      <c r="AF29" s="1">
        <v>0</v>
      </c>
      <c r="AG29" s="1">
        <v>7.1224568338846828</v>
      </c>
      <c r="AH29" s="1">
        <v>1.9908014658984972</v>
      </c>
      <c r="AI29" s="1">
        <v>9.0966226146893057</v>
      </c>
      <c r="AJ29" s="1">
        <v>3.3512362267697506</v>
      </c>
      <c r="AK29" s="1">
        <v>0</v>
      </c>
      <c r="AL29" s="1">
        <v>0.19654746066658149</v>
      </c>
      <c r="AM29" s="1">
        <v>0</v>
      </c>
    </row>
    <row r="30" spans="1:39" ht="15" customHeight="1" x14ac:dyDescent="0.15">
      <c r="A30" t="str">
        <f t="shared" si="0"/>
        <v>COX14 liver</v>
      </c>
      <c r="B30" s="1">
        <v>0</v>
      </c>
      <c r="C30" s="1">
        <v>0.69236726552580252</v>
      </c>
      <c r="D30" s="1">
        <v>2.5298195238008896</v>
      </c>
      <c r="E30" s="1">
        <v>0.26373580991879386</v>
      </c>
      <c r="F30" s="1">
        <v>0</v>
      </c>
      <c r="G30" s="1">
        <v>0</v>
      </c>
      <c r="H30" s="1">
        <v>4.0324527098501388</v>
      </c>
      <c r="I30" s="1">
        <v>0</v>
      </c>
      <c r="J30" s="1">
        <v>5.1382425768222042</v>
      </c>
      <c r="K30" s="1">
        <v>0</v>
      </c>
      <c r="L30" s="1">
        <v>0</v>
      </c>
      <c r="M30" s="1">
        <v>2.7918144521400441</v>
      </c>
      <c r="N30" s="1">
        <v>0</v>
      </c>
      <c r="O30" s="1">
        <v>0</v>
      </c>
      <c r="P30" s="1">
        <v>0</v>
      </c>
      <c r="Q30" s="1">
        <v>5.9252414785215439</v>
      </c>
      <c r="R30" s="1">
        <v>0.1754985496258237</v>
      </c>
      <c r="S30" s="1">
        <v>4.6914307975523997</v>
      </c>
      <c r="T30" s="1">
        <v>10.43403720090274</v>
      </c>
      <c r="U30" s="1">
        <v>8.07049259104725</v>
      </c>
      <c r="V30" s="1">
        <v>0.26490373073749335</v>
      </c>
      <c r="W30" s="1">
        <v>0.20922290723161108</v>
      </c>
      <c r="X30" s="1">
        <v>4.3541071389051078</v>
      </c>
      <c r="Y30" s="1">
        <v>0.20289184734844712</v>
      </c>
      <c r="Z30" s="1">
        <v>0.62275575998998822</v>
      </c>
      <c r="AA30" s="1">
        <v>9.0517771227464134</v>
      </c>
      <c r="AB30" s="1">
        <v>11.617840517963126</v>
      </c>
      <c r="AC30" s="1">
        <v>4.070079282561279</v>
      </c>
      <c r="AD30" s="1">
        <v>0</v>
      </c>
      <c r="AE30" s="1">
        <v>4.8922379503461029</v>
      </c>
      <c r="AF30" s="1">
        <v>0</v>
      </c>
      <c r="AG30" s="1">
        <v>5.4304262143930808</v>
      </c>
      <c r="AH30" s="1">
        <v>2.1173055577001167</v>
      </c>
      <c r="AI30" s="1">
        <v>10.758410779912831</v>
      </c>
      <c r="AJ30" s="1">
        <v>1.6629082344568145</v>
      </c>
      <c r="AK30" s="1">
        <v>0</v>
      </c>
      <c r="AL30" s="1">
        <v>0</v>
      </c>
      <c r="AM30" s="1">
        <v>0</v>
      </c>
    </row>
    <row r="31" spans="1:39" ht="15" customHeight="1" x14ac:dyDescent="0.15">
      <c r="A31" t="str">
        <f t="shared" si="0"/>
        <v>COX14 liver</v>
      </c>
      <c r="B31" s="1">
        <v>0</v>
      </c>
      <c r="C31" s="1">
        <v>7.7221260867778811E-3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0.36335368327938006</v>
      </c>
      <c r="L31" s="1">
        <v>1.1070241191131347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0.35795548419850964</v>
      </c>
      <c r="S31" s="1">
        <v>9.5530637582935682</v>
      </c>
      <c r="T31" s="1">
        <v>14.703142481386594</v>
      </c>
      <c r="U31" s="1">
        <v>13.828366790157306</v>
      </c>
      <c r="V31" s="1">
        <v>0.12322887652051377</v>
      </c>
      <c r="W31" s="1">
        <v>0</v>
      </c>
      <c r="X31" s="1">
        <v>0</v>
      </c>
      <c r="Y31" s="1">
        <v>0</v>
      </c>
      <c r="Z31" s="1">
        <v>0.66912149829412693</v>
      </c>
      <c r="AA31" s="1">
        <v>8.5974599769293665</v>
      </c>
      <c r="AB31" s="1">
        <v>16.20593445158465</v>
      </c>
      <c r="AC31" s="1">
        <v>4.5370049650070277</v>
      </c>
      <c r="AD31" s="1">
        <v>0</v>
      </c>
      <c r="AE31" s="1">
        <v>1.9521189333982392</v>
      </c>
      <c r="AF31" s="1">
        <v>0</v>
      </c>
      <c r="AG31" s="1">
        <v>6.1398947185216768</v>
      </c>
      <c r="AH31" s="1">
        <v>3.5634654212816468</v>
      </c>
      <c r="AI31" s="1">
        <v>12.627870909726605</v>
      </c>
      <c r="AJ31" s="1">
        <v>5.6632718062208864</v>
      </c>
      <c r="AK31" s="1">
        <v>0</v>
      </c>
      <c r="AL31" s="1">
        <v>0</v>
      </c>
      <c r="AM31" s="1">
        <v>0</v>
      </c>
    </row>
    <row r="32" spans="1:39" ht="15" customHeight="1" x14ac:dyDescent="0.15">
      <c r="A32" t="str">
        <f t="shared" si="0"/>
        <v>COX14 liver</v>
      </c>
      <c r="B32" s="1">
        <v>0</v>
      </c>
      <c r="C32" s="1">
        <v>5.0016736873253906E-2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0.49718430330007951</v>
      </c>
      <c r="L32" s="1">
        <v>1.1355958007137688</v>
      </c>
      <c r="M32" s="1">
        <v>3.3196343979590783</v>
      </c>
      <c r="N32" s="1">
        <v>0</v>
      </c>
      <c r="O32" s="1">
        <v>0</v>
      </c>
      <c r="P32" s="1">
        <v>0</v>
      </c>
      <c r="Q32" s="1">
        <v>0</v>
      </c>
      <c r="R32" s="1">
        <v>8.1738623709377053E-2</v>
      </c>
      <c r="S32" s="1">
        <v>5.4261726970035609</v>
      </c>
      <c r="T32" s="1">
        <v>13.891017964898301</v>
      </c>
      <c r="U32" s="1">
        <v>11.996810916348688</v>
      </c>
      <c r="V32" s="1">
        <v>9.3185105966618637E-2</v>
      </c>
      <c r="W32" s="1">
        <v>0</v>
      </c>
      <c r="X32" s="1">
        <v>0</v>
      </c>
      <c r="Y32" s="1">
        <v>7.8574046842966691E-2</v>
      </c>
      <c r="Z32" s="1">
        <v>0.68297086293993015</v>
      </c>
      <c r="AA32" s="1">
        <v>8.6550826315853122</v>
      </c>
      <c r="AB32" s="1">
        <v>14.296065395234059</v>
      </c>
      <c r="AC32" s="1">
        <v>4.701949106198402</v>
      </c>
      <c r="AD32" s="1">
        <v>0</v>
      </c>
      <c r="AE32" s="1">
        <v>14.886775530209883</v>
      </c>
      <c r="AF32" s="1">
        <v>0</v>
      </c>
      <c r="AG32" s="1">
        <v>5.7801262144078445</v>
      </c>
      <c r="AH32" s="1">
        <v>2.0665000379112</v>
      </c>
      <c r="AI32" s="1">
        <v>8.8638253403005631</v>
      </c>
      <c r="AJ32" s="1">
        <v>3.4967742875971202</v>
      </c>
      <c r="AK32" s="1">
        <v>0</v>
      </c>
      <c r="AL32" s="1">
        <v>0</v>
      </c>
      <c r="AM32" s="1">
        <v>0</v>
      </c>
    </row>
    <row r="33" spans="1:39" ht="15" customHeight="1" x14ac:dyDescent="0.15">
      <c r="A33" t="str">
        <f t="shared" si="0"/>
        <v>COX14 liver</v>
      </c>
      <c r="B33" s="1">
        <v>0</v>
      </c>
      <c r="C33" s="1">
        <v>1.1438456392585981</v>
      </c>
      <c r="D33" s="1">
        <v>0</v>
      </c>
      <c r="E33" s="1">
        <v>0</v>
      </c>
      <c r="F33" s="1">
        <v>0</v>
      </c>
      <c r="G33" s="1">
        <v>0</v>
      </c>
      <c r="H33" s="1">
        <v>1.3420323326659078</v>
      </c>
      <c r="I33" s="1">
        <v>0</v>
      </c>
      <c r="J33" s="1">
        <v>1.4064110064216344</v>
      </c>
      <c r="K33" s="1">
        <v>0.21674371923000318</v>
      </c>
      <c r="L33" s="1">
        <v>0.24700992510312159</v>
      </c>
      <c r="M33" s="1">
        <v>7.7452607846256649</v>
      </c>
      <c r="N33" s="1">
        <v>0</v>
      </c>
      <c r="O33" s="1">
        <v>2.9095929921942158E-2</v>
      </c>
      <c r="P33" s="1">
        <v>0</v>
      </c>
      <c r="Q33" s="1">
        <v>1.4394524436855114</v>
      </c>
      <c r="R33" s="1">
        <v>0.48225002835891723</v>
      </c>
      <c r="S33" s="1">
        <v>6.3818644465884846</v>
      </c>
      <c r="T33" s="1">
        <v>12.004950640408973</v>
      </c>
      <c r="U33" s="1">
        <v>6.9965771800405365</v>
      </c>
      <c r="V33" s="1">
        <v>0.38334336064361924</v>
      </c>
      <c r="W33" s="1">
        <v>0</v>
      </c>
      <c r="X33" s="1">
        <v>0.64198691048344869</v>
      </c>
      <c r="Y33" s="1">
        <v>0.14024466208270778</v>
      </c>
      <c r="Z33" s="1">
        <v>0.74515746589288534</v>
      </c>
      <c r="AA33" s="1">
        <v>7.9878165257430034</v>
      </c>
      <c r="AB33" s="1">
        <v>15.639162522353988</v>
      </c>
      <c r="AC33" s="1">
        <v>3.2788336304001362</v>
      </c>
      <c r="AD33" s="1">
        <v>0</v>
      </c>
      <c r="AE33" s="1">
        <v>12.380648266709473</v>
      </c>
      <c r="AF33" s="1">
        <v>0</v>
      </c>
      <c r="AG33" s="1">
        <v>7.383202206476426</v>
      </c>
      <c r="AH33" s="1">
        <v>1.4053507543315344</v>
      </c>
      <c r="AI33" s="1">
        <v>6.7458914073831684</v>
      </c>
      <c r="AJ33" s="1">
        <v>3.5746052321151338</v>
      </c>
      <c r="AK33" s="1">
        <v>0</v>
      </c>
      <c r="AL33" s="1">
        <v>0</v>
      </c>
      <c r="AM33" s="1">
        <v>0.25826297907517626</v>
      </c>
    </row>
    <row r="34" spans="1:39" ht="15" customHeight="1" x14ac:dyDescent="0.15">
      <c r="A34" t="str">
        <f t="shared" si="0"/>
        <v>COX14 liver</v>
      </c>
      <c r="B34" s="1">
        <v>0.17259124821562216</v>
      </c>
      <c r="C34" s="1">
        <v>0</v>
      </c>
      <c r="D34" s="1">
        <v>0.22736076361126917</v>
      </c>
      <c r="E34" s="1">
        <v>0.10574604637197769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6.8467018551785219E-2</v>
      </c>
      <c r="L34" s="1">
        <v>9.1616310243550353E-2</v>
      </c>
      <c r="M34" s="1">
        <v>0</v>
      </c>
      <c r="N34" s="1">
        <v>0</v>
      </c>
      <c r="O34" s="1">
        <v>9.8142863520444754E-2</v>
      </c>
      <c r="P34" s="1">
        <v>0.11405521379466523</v>
      </c>
      <c r="Q34" s="1">
        <v>0</v>
      </c>
      <c r="R34" s="1">
        <v>1.3806926721707669</v>
      </c>
      <c r="S34" s="1">
        <v>4.3556497351555219</v>
      </c>
      <c r="T34" s="1">
        <v>15.318976018836238</v>
      </c>
      <c r="U34" s="1">
        <v>13.4298242952483</v>
      </c>
      <c r="V34" s="1">
        <v>0.68086780996828988</v>
      </c>
      <c r="W34" s="1">
        <v>0.26348305647761538</v>
      </c>
      <c r="X34" s="1">
        <v>0.23583813374524695</v>
      </c>
      <c r="Y34" s="1">
        <v>0.21474791980535934</v>
      </c>
      <c r="Z34" s="1">
        <v>0.64351669201168871</v>
      </c>
      <c r="AA34" s="1">
        <v>10.156272075963024</v>
      </c>
      <c r="AB34" s="1">
        <v>13.334608493143637</v>
      </c>
      <c r="AC34" s="1">
        <v>8.3608835047475623</v>
      </c>
      <c r="AD34" s="1">
        <v>0</v>
      </c>
      <c r="AE34" s="1">
        <v>1.3103839861546085</v>
      </c>
      <c r="AF34" s="1">
        <v>0</v>
      </c>
      <c r="AG34" s="1">
        <v>7.8039692102980558</v>
      </c>
      <c r="AH34" s="1">
        <v>4.5120088727265077</v>
      </c>
      <c r="AI34" s="1">
        <v>16.138121486633278</v>
      </c>
      <c r="AJ34" s="1">
        <v>0.48796888326353471</v>
      </c>
      <c r="AK34" s="1">
        <v>0</v>
      </c>
      <c r="AL34" s="1">
        <v>0.10049377227364802</v>
      </c>
      <c r="AM34" s="1">
        <v>0.39371391706779613</v>
      </c>
    </row>
    <row r="35" spans="1:39" ht="15" customHeight="1" x14ac:dyDescent="0.15">
      <c r="A35" t="str">
        <f t="shared" si="0"/>
        <v>COX14 liver</v>
      </c>
      <c r="B35" s="1">
        <v>0</v>
      </c>
      <c r="C35" s="1">
        <v>7.4889541313753596E-2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0.33445533113719833</v>
      </c>
      <c r="L35" s="1">
        <v>0.49783026643402012</v>
      </c>
      <c r="M35" s="1">
        <v>0.11883835999411654</v>
      </c>
      <c r="N35" s="1">
        <v>0</v>
      </c>
      <c r="O35" s="1">
        <v>0</v>
      </c>
      <c r="P35" s="1">
        <v>0</v>
      </c>
      <c r="Q35" s="1">
        <v>0</v>
      </c>
      <c r="R35" s="1">
        <v>0.37261484782161108</v>
      </c>
      <c r="S35" s="1">
        <v>7.242163380666363</v>
      </c>
      <c r="T35" s="1">
        <v>19.948850294854751</v>
      </c>
      <c r="U35" s="1">
        <v>11.518629861329687</v>
      </c>
      <c r="V35" s="1">
        <v>0.13150976541180703</v>
      </c>
      <c r="W35" s="1">
        <v>0</v>
      </c>
      <c r="X35" s="1">
        <v>0</v>
      </c>
      <c r="Y35" s="1">
        <v>0</v>
      </c>
      <c r="Z35" s="1">
        <v>0.90216689657472671</v>
      </c>
      <c r="AA35" s="1">
        <v>10.039907241465025</v>
      </c>
      <c r="AB35" s="1">
        <v>14.950385627233521</v>
      </c>
      <c r="AC35" s="1">
        <v>5.0651438896508685</v>
      </c>
      <c r="AD35" s="1">
        <v>0</v>
      </c>
      <c r="AE35" s="1">
        <v>2.4933302501941883</v>
      </c>
      <c r="AF35" s="1">
        <v>0</v>
      </c>
      <c r="AG35" s="1">
        <v>10.627743371805701</v>
      </c>
      <c r="AH35" s="1">
        <v>2.6309839993929729</v>
      </c>
      <c r="AI35" s="1">
        <v>10.625413506437519</v>
      </c>
      <c r="AJ35" s="1">
        <v>2.4251435682821709</v>
      </c>
      <c r="AK35" s="1">
        <v>0</v>
      </c>
      <c r="AL35" s="1">
        <v>0</v>
      </c>
      <c r="AM35" s="1">
        <v>0</v>
      </c>
    </row>
    <row r="36" spans="1:39" ht="15" customHeight="1" x14ac:dyDescent="0.15">
      <c r="A36" t="str">
        <f t="shared" si="0"/>
        <v>COX14 liver</v>
      </c>
      <c r="B36" s="1">
        <v>0</v>
      </c>
      <c r="C36" s="1">
        <v>5.2451175229815553E-3</v>
      </c>
      <c r="D36" s="1">
        <v>0</v>
      </c>
      <c r="E36" s="1">
        <v>0</v>
      </c>
      <c r="F36" s="1">
        <v>0</v>
      </c>
      <c r="G36" s="1">
        <v>0</v>
      </c>
      <c r="H36" s="1">
        <v>0.26706841260240072</v>
      </c>
      <c r="I36" s="1">
        <v>0</v>
      </c>
      <c r="J36" s="1">
        <v>0</v>
      </c>
      <c r="K36" s="1">
        <v>0.19444643602144154</v>
      </c>
      <c r="L36" s="1">
        <v>0.25920899977124368</v>
      </c>
      <c r="M36" s="1">
        <v>0</v>
      </c>
      <c r="N36" s="1">
        <v>0</v>
      </c>
      <c r="O36" s="1">
        <v>1.21019879527257E-3</v>
      </c>
      <c r="P36" s="1">
        <v>0</v>
      </c>
      <c r="Q36" s="1">
        <v>0.43620716253850067</v>
      </c>
      <c r="R36" s="1">
        <v>0.43455087096888795</v>
      </c>
      <c r="S36" s="1">
        <v>7.8469012488071384</v>
      </c>
      <c r="T36" s="1">
        <v>17.378454624382222</v>
      </c>
      <c r="U36" s="1">
        <v>11.911247155502112</v>
      </c>
      <c r="V36" s="1">
        <v>0.28285486498030182</v>
      </c>
      <c r="W36" s="1">
        <v>0.12842280385040958</v>
      </c>
      <c r="X36" s="1">
        <v>0.55268677429756075</v>
      </c>
      <c r="Y36" s="1">
        <v>2.5544624294299243E-2</v>
      </c>
      <c r="Z36" s="1">
        <v>1.0364203874726465</v>
      </c>
      <c r="AA36" s="1">
        <v>10.358834381498333</v>
      </c>
      <c r="AB36" s="1">
        <v>17.705277033864295</v>
      </c>
      <c r="AC36" s="1">
        <v>6.2437958437445946</v>
      </c>
      <c r="AD36" s="1">
        <v>0.25884308094858965</v>
      </c>
      <c r="AE36" s="1">
        <v>1.5258110151318898</v>
      </c>
      <c r="AF36" s="1">
        <v>0</v>
      </c>
      <c r="AG36" s="1">
        <v>6.6081519367409989</v>
      </c>
      <c r="AH36" s="1">
        <v>2.4270958123072361</v>
      </c>
      <c r="AI36" s="1">
        <v>11.495039865714606</v>
      </c>
      <c r="AJ36" s="1">
        <v>2.6006039113583519</v>
      </c>
      <c r="AK36" s="1">
        <v>0</v>
      </c>
      <c r="AL36" s="1">
        <v>1.6077436883683013E-2</v>
      </c>
      <c r="AM36" s="1">
        <v>0</v>
      </c>
    </row>
    <row r="37" spans="1:39" ht="15" customHeight="1" x14ac:dyDescent="0.15">
      <c r="A37" t="str">
        <f t="shared" si="0"/>
        <v>COX14 liver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0.52781702819938092</v>
      </c>
      <c r="L37" s="1">
        <v>0.87274058033500512</v>
      </c>
      <c r="M37" s="1">
        <v>2.1722135427221487</v>
      </c>
      <c r="N37" s="1">
        <v>0</v>
      </c>
      <c r="O37" s="1">
        <v>0</v>
      </c>
      <c r="P37" s="1">
        <v>0</v>
      </c>
      <c r="Q37" s="1">
        <v>0</v>
      </c>
      <c r="R37" s="1">
        <v>0.3074631568606484</v>
      </c>
      <c r="S37" s="1">
        <v>7.678939626343392</v>
      </c>
      <c r="T37" s="1">
        <v>14.46118163323092</v>
      </c>
      <c r="U37" s="1">
        <v>11.065776718624102</v>
      </c>
      <c r="V37" s="1">
        <v>0.23593046415357469</v>
      </c>
      <c r="W37" s="1">
        <v>0</v>
      </c>
      <c r="X37" s="1">
        <v>8.463721309476524E-2</v>
      </c>
      <c r="Y37" s="1">
        <v>0.16467092187318544</v>
      </c>
      <c r="Z37" s="1">
        <v>0.78572874699007988</v>
      </c>
      <c r="AA37" s="1">
        <v>9.0587729265432699</v>
      </c>
      <c r="AB37" s="1">
        <v>19.914108234039755</v>
      </c>
      <c r="AC37" s="1">
        <v>4.8494418052649104</v>
      </c>
      <c r="AD37" s="1">
        <v>0.17543321646801222</v>
      </c>
      <c r="AE37" s="1">
        <v>4.3737804611013056</v>
      </c>
      <c r="AF37" s="1">
        <v>0</v>
      </c>
      <c r="AG37" s="1">
        <v>6.0425177584152712</v>
      </c>
      <c r="AH37" s="1">
        <v>2.3304874142638741</v>
      </c>
      <c r="AI37" s="1">
        <v>8.9362970938039545</v>
      </c>
      <c r="AJ37" s="1">
        <v>5.9059382682850767</v>
      </c>
      <c r="AK37" s="1">
        <v>0</v>
      </c>
      <c r="AL37" s="1">
        <v>5.6123189387370431E-2</v>
      </c>
      <c r="AM37" s="1">
        <v>0</v>
      </c>
    </row>
    <row r="40" spans="1:39" ht="15" customHeight="1" x14ac:dyDescent="0.15">
      <c r="A40" s="1" t="s">
        <v>293</v>
      </c>
    </row>
    <row r="41" spans="1:39" ht="15" customHeight="1" x14ac:dyDescent="0.15">
      <c r="A41" s="1" t="s">
        <v>24</v>
      </c>
      <c r="B41" s="1" t="str">
        <f t="shared" ref="B41:S41" si="1">B21</f>
        <v xml:space="preserve"> 28:2</v>
      </c>
      <c r="C41" s="1" t="str">
        <f t="shared" si="1"/>
        <v xml:space="preserve"> 28:0</v>
      </c>
      <c r="D41" s="1" t="str">
        <f t="shared" si="1"/>
        <v xml:space="preserve"> 29:0</v>
      </c>
      <c r="E41" s="1" t="str">
        <f t="shared" si="1"/>
        <v xml:space="preserve"> 30:4</v>
      </c>
      <c r="F41" s="1" t="str">
        <f t="shared" si="1"/>
        <v xml:space="preserve"> 30:2</v>
      </c>
      <c r="G41" s="1" t="str">
        <f t="shared" si="1"/>
        <v xml:space="preserve"> 30:1</v>
      </c>
      <c r="H41" s="1" t="str">
        <f t="shared" si="1"/>
        <v xml:space="preserve"> 30:0</v>
      </c>
      <c r="I41" s="1" t="str">
        <f t="shared" si="1"/>
        <v xml:space="preserve"> 31:1</v>
      </c>
      <c r="J41" s="1" t="str">
        <f t="shared" si="1"/>
        <v xml:space="preserve"> 31:0</v>
      </c>
      <c r="K41" s="1" t="str">
        <f t="shared" si="1"/>
        <v xml:space="preserve"> 32:2</v>
      </c>
      <c r="L41" s="1" t="str">
        <f t="shared" si="1"/>
        <v xml:space="preserve"> 32:1</v>
      </c>
      <c r="M41" s="1" t="str">
        <f t="shared" si="1"/>
        <v xml:space="preserve"> 32:0</v>
      </c>
      <c r="N41" s="1" t="str">
        <f t="shared" si="1"/>
        <v xml:space="preserve"> 33:5</v>
      </c>
      <c r="O41" s="1" t="str">
        <f t="shared" si="1"/>
        <v xml:space="preserve"> 33:2</v>
      </c>
      <c r="P41" s="1" t="str">
        <f t="shared" si="1"/>
        <v xml:space="preserve"> 33:1</v>
      </c>
      <c r="Q41" s="1" t="str">
        <f t="shared" si="1"/>
        <v xml:space="preserve"> 33:0</v>
      </c>
      <c r="R41" s="1" t="str">
        <f t="shared" si="1"/>
        <v xml:space="preserve"> 34:4</v>
      </c>
      <c r="S41" s="1" t="str">
        <f t="shared" si="1"/>
        <v xml:space="preserve"> 34:3</v>
      </c>
      <c r="T41" s="1" t="str">
        <f t="shared" ref="T41:AM41" si="2">T21</f>
        <v xml:space="preserve"> 34:2</v>
      </c>
      <c r="U41" s="1" t="str">
        <f t="shared" si="2"/>
        <v xml:space="preserve"> 34:1</v>
      </c>
      <c r="V41" s="1" t="str">
        <f t="shared" si="2"/>
        <v xml:space="preserve"> 35:2</v>
      </c>
      <c r="W41" s="1" t="str">
        <f t="shared" si="2"/>
        <v xml:space="preserve"> 35:1</v>
      </c>
      <c r="X41" s="1" t="str">
        <f t="shared" si="2"/>
        <v xml:space="preserve"> 35:0</v>
      </c>
      <c r="Y41" s="1" t="str">
        <f t="shared" si="2"/>
        <v xml:space="preserve"> 36:6</v>
      </c>
      <c r="Z41" s="1" t="str">
        <f t="shared" si="2"/>
        <v xml:space="preserve"> 36:5</v>
      </c>
      <c r="AA41" s="1" t="str">
        <f t="shared" si="2"/>
        <v xml:space="preserve"> 36:4</v>
      </c>
      <c r="AB41" s="1" t="str">
        <f t="shared" si="2"/>
        <v xml:space="preserve"> 36:3</v>
      </c>
      <c r="AC41" s="1" t="str">
        <f t="shared" si="2"/>
        <v xml:space="preserve"> 36:2</v>
      </c>
      <c r="AD41" s="1" t="str">
        <f t="shared" si="2"/>
        <v xml:space="preserve"> 36:1</v>
      </c>
      <c r="AE41" s="1" t="str">
        <f t="shared" si="2"/>
        <v xml:space="preserve"> 36:0</v>
      </c>
      <c r="AF41" s="1" t="str">
        <f t="shared" si="2"/>
        <v xml:space="preserve"> 37:4</v>
      </c>
      <c r="AG41" s="1" t="str">
        <f t="shared" si="2"/>
        <v xml:space="preserve"> 38:6</v>
      </c>
      <c r="AH41" s="1" t="str">
        <f t="shared" si="2"/>
        <v xml:space="preserve"> 38:5</v>
      </c>
      <c r="AI41" s="1" t="str">
        <f t="shared" si="2"/>
        <v xml:space="preserve"> 38:4</v>
      </c>
      <c r="AJ41" s="1" t="str">
        <f t="shared" si="2"/>
        <v xml:space="preserve"> 38:3</v>
      </c>
      <c r="AK41" s="1" t="str">
        <f t="shared" si="2"/>
        <v xml:space="preserve"> 38:2</v>
      </c>
      <c r="AL41" s="1" t="str">
        <f t="shared" si="2"/>
        <v xml:space="preserve"> 40:2</v>
      </c>
      <c r="AM41" s="1" t="str">
        <f t="shared" si="2"/>
        <v xml:space="preserve"> 44:2</v>
      </c>
    </row>
    <row r="42" spans="1:39" ht="15" customHeight="1" x14ac:dyDescent="0.15">
      <c r="A42" s="1" t="str">
        <f>A22</f>
        <v>WT liver</v>
      </c>
      <c r="B42" s="1">
        <f>AVERAGE(B22:B29)</f>
        <v>7.4590765039694529E-2</v>
      </c>
      <c r="C42" s="1">
        <f t="shared" ref="C42:AM42" si="3">AVERAGE(C22:C29)</f>
        <v>0.49943168270996846</v>
      </c>
      <c r="D42" s="1">
        <f t="shared" si="3"/>
        <v>0.2467900954526917</v>
      </c>
      <c r="E42" s="1">
        <f t="shared" si="3"/>
        <v>3.8551348526726363E-2</v>
      </c>
      <c r="F42" s="1">
        <f t="shared" si="3"/>
        <v>0.17743376457274351</v>
      </c>
      <c r="G42" s="1">
        <f t="shared" si="3"/>
        <v>9.3433242208384726E-2</v>
      </c>
      <c r="H42" s="1">
        <f t="shared" si="3"/>
        <v>0.63970493026459285</v>
      </c>
      <c r="I42" s="1">
        <f t="shared" si="3"/>
        <v>0.19203509424732546</v>
      </c>
      <c r="J42" s="1">
        <f t="shared" si="3"/>
        <v>0.55313338607321028</v>
      </c>
      <c r="K42" s="1">
        <f t="shared" si="3"/>
        <v>0.83311092908320528</v>
      </c>
      <c r="L42" s="1">
        <f t="shared" si="3"/>
        <v>1.6464350256700535</v>
      </c>
      <c r="M42" s="1">
        <f t="shared" si="3"/>
        <v>4.3222266263574323</v>
      </c>
      <c r="N42" s="1">
        <f t="shared" si="3"/>
        <v>0.72097642076543145</v>
      </c>
      <c r="O42" s="1">
        <f t="shared" si="3"/>
        <v>7.0758799467328479E-2</v>
      </c>
      <c r="P42" s="1">
        <f t="shared" si="3"/>
        <v>0.2911374692240159</v>
      </c>
      <c r="Q42" s="1">
        <f t="shared" si="3"/>
        <v>0.54885663759299697</v>
      </c>
      <c r="R42" s="1">
        <f t="shared" si="3"/>
        <v>1.2899426144701092</v>
      </c>
      <c r="S42" s="1">
        <f t="shared" si="3"/>
        <v>6.8752770890977537</v>
      </c>
      <c r="T42" s="1">
        <f t="shared" si="3"/>
        <v>13.534154318064868</v>
      </c>
      <c r="U42" s="1">
        <f t="shared" si="3"/>
        <v>8.8560004690563829</v>
      </c>
      <c r="V42" s="1">
        <f t="shared" si="3"/>
        <v>0.28528992904624517</v>
      </c>
      <c r="W42" s="1">
        <f t="shared" si="3"/>
        <v>4.6273158595245348E-3</v>
      </c>
      <c r="X42" s="1">
        <f t="shared" si="3"/>
        <v>0.35979659017679044</v>
      </c>
      <c r="Y42" s="1">
        <f t="shared" si="3"/>
        <v>0.24281491268402244</v>
      </c>
      <c r="Z42" s="1">
        <f t="shared" si="3"/>
        <v>0.8106043914112897</v>
      </c>
      <c r="AA42" s="1">
        <f t="shared" si="3"/>
        <v>9.127838748331552</v>
      </c>
      <c r="AB42" s="1">
        <f t="shared" si="3"/>
        <v>14.222035445180133</v>
      </c>
      <c r="AC42" s="1">
        <f t="shared" si="3"/>
        <v>4.6546269553809418</v>
      </c>
      <c r="AD42" s="1">
        <f t="shared" si="3"/>
        <v>0.25738253545673151</v>
      </c>
      <c r="AE42" s="1">
        <f t="shared" si="3"/>
        <v>4.4713977790465691</v>
      </c>
      <c r="AF42" s="1">
        <f t="shared" si="3"/>
        <v>0.16750667017427354</v>
      </c>
      <c r="AG42" s="1">
        <f t="shared" si="3"/>
        <v>7.8618365584771066</v>
      </c>
      <c r="AH42" s="1">
        <f t="shared" si="3"/>
        <v>2.89549463429459</v>
      </c>
      <c r="AI42" s="1">
        <f t="shared" si="3"/>
        <v>10.897681583505502</v>
      </c>
      <c r="AJ42" s="1">
        <f t="shared" si="3"/>
        <v>2.0871388892061944</v>
      </c>
      <c r="AK42" s="1">
        <f t="shared" si="3"/>
        <v>0</v>
      </c>
      <c r="AL42" s="1">
        <f t="shared" si="3"/>
        <v>9.9436745527966289E-2</v>
      </c>
      <c r="AM42" s="1">
        <f t="shared" si="3"/>
        <v>5.0509608295661257E-2</v>
      </c>
    </row>
    <row r="43" spans="1:39" ht="15" customHeight="1" x14ac:dyDescent="0.15">
      <c r="A43" s="1" t="str">
        <f>A30</f>
        <v>COX14 liver</v>
      </c>
      <c r="B43" s="1">
        <f>AVERAGE(B30:B37)</f>
        <v>2.157390602695277E-2</v>
      </c>
      <c r="C43" s="1">
        <f t="shared" ref="C43:AM43" si="4">AVERAGE(C30:C37)</f>
        <v>0.24676080332264594</v>
      </c>
      <c r="D43" s="1">
        <f t="shared" si="4"/>
        <v>0.34464753592651987</v>
      </c>
      <c r="E43" s="1">
        <f t="shared" si="4"/>
        <v>4.6185232036346446E-2</v>
      </c>
      <c r="F43" s="1">
        <f t="shared" si="4"/>
        <v>0</v>
      </c>
      <c r="G43" s="1">
        <f t="shared" si="4"/>
        <v>0</v>
      </c>
      <c r="H43" s="1">
        <f t="shared" si="4"/>
        <v>0.70519418188980587</v>
      </c>
      <c r="I43" s="1">
        <f t="shared" si="4"/>
        <v>0</v>
      </c>
      <c r="J43" s="1">
        <f t="shared" si="4"/>
        <v>0.8180816979054798</v>
      </c>
      <c r="K43" s="1">
        <f t="shared" si="4"/>
        <v>0.27530843996490861</v>
      </c>
      <c r="L43" s="1">
        <f t="shared" si="4"/>
        <v>0.52637825021423057</v>
      </c>
      <c r="M43" s="1">
        <f t="shared" si="4"/>
        <v>2.0184701921801316</v>
      </c>
      <c r="N43" s="1">
        <f t="shared" si="4"/>
        <v>0</v>
      </c>
      <c r="O43" s="1">
        <f t="shared" si="4"/>
        <v>1.6056124029707436E-2</v>
      </c>
      <c r="P43" s="1">
        <f t="shared" si="4"/>
        <v>1.4256901724333153E-2</v>
      </c>
      <c r="Q43" s="1">
        <f t="shared" si="4"/>
        <v>0.9751126355931945</v>
      </c>
      <c r="R43" s="1">
        <f t="shared" si="4"/>
        <v>0.44909552921431772</v>
      </c>
      <c r="S43" s="1">
        <f t="shared" si="4"/>
        <v>6.6470232113013035</v>
      </c>
      <c r="T43" s="1">
        <f t="shared" si="4"/>
        <v>14.767576357362593</v>
      </c>
      <c r="U43" s="1">
        <f t="shared" si="4"/>
        <v>11.10221568853725</v>
      </c>
      <c r="V43" s="1">
        <f t="shared" si="4"/>
        <v>0.27447799729777728</v>
      </c>
      <c r="W43" s="1">
        <f t="shared" si="4"/>
        <v>7.5141095944954509E-2</v>
      </c>
      <c r="X43" s="1">
        <f t="shared" si="4"/>
        <v>0.73365702131576627</v>
      </c>
      <c r="Y43" s="1">
        <f t="shared" si="4"/>
        <v>0.1033342527808707</v>
      </c>
      <c r="Z43" s="1">
        <f t="shared" si="4"/>
        <v>0.76097978877075911</v>
      </c>
      <c r="AA43" s="1">
        <f t="shared" si="4"/>
        <v>9.2382403603092182</v>
      </c>
      <c r="AB43" s="1">
        <f t="shared" si="4"/>
        <v>15.457922784427128</v>
      </c>
      <c r="AC43" s="1">
        <f t="shared" si="4"/>
        <v>5.1383915034468473</v>
      </c>
      <c r="AD43" s="1">
        <f t="shared" si="4"/>
        <v>5.4284537177075237E-2</v>
      </c>
      <c r="AE43" s="1">
        <f t="shared" si="4"/>
        <v>5.4768857991557116</v>
      </c>
      <c r="AF43" s="1">
        <f t="shared" si="4"/>
        <v>0</v>
      </c>
      <c r="AG43" s="1">
        <f t="shared" si="4"/>
        <v>6.9770039538823809</v>
      </c>
      <c r="AH43" s="1">
        <f t="shared" si="4"/>
        <v>2.6316497337393865</v>
      </c>
      <c r="AI43" s="1">
        <f t="shared" si="4"/>
        <v>10.773858798739067</v>
      </c>
      <c r="AJ43" s="1">
        <f t="shared" si="4"/>
        <v>3.2271517739473863</v>
      </c>
      <c r="AK43" s="1">
        <f t="shared" si="4"/>
        <v>0</v>
      </c>
      <c r="AL43" s="1">
        <f t="shared" si="4"/>
        <v>2.1586799818087685E-2</v>
      </c>
      <c r="AM43" s="1">
        <f t="shared" si="4"/>
        <v>8.1497112017871548E-2</v>
      </c>
    </row>
    <row r="46" spans="1:39" ht="15" customHeight="1" x14ac:dyDescent="0.15">
      <c r="A46" s="1" t="s">
        <v>294</v>
      </c>
    </row>
    <row r="47" spans="1:39" ht="15" customHeight="1" x14ac:dyDescent="0.15">
      <c r="A47" s="1" t="s">
        <v>24</v>
      </c>
      <c r="B47" s="1" t="str">
        <f>B41</f>
        <v xml:space="preserve"> 28:2</v>
      </c>
      <c r="C47" s="1" t="str">
        <f t="shared" ref="C47:AM47" si="5">C41</f>
        <v xml:space="preserve"> 28:0</v>
      </c>
      <c r="D47" s="1" t="str">
        <f t="shared" si="5"/>
        <v xml:space="preserve"> 29:0</v>
      </c>
      <c r="E47" s="1" t="str">
        <f t="shared" si="5"/>
        <v xml:space="preserve"> 30:4</v>
      </c>
      <c r="F47" s="1" t="str">
        <f t="shared" si="5"/>
        <v xml:space="preserve"> 30:2</v>
      </c>
      <c r="G47" s="1" t="str">
        <f t="shared" si="5"/>
        <v xml:space="preserve"> 30:1</v>
      </c>
      <c r="H47" s="1" t="str">
        <f t="shared" si="5"/>
        <v xml:space="preserve"> 30:0</v>
      </c>
      <c r="I47" s="1" t="str">
        <f t="shared" si="5"/>
        <v xml:space="preserve"> 31:1</v>
      </c>
      <c r="J47" s="1" t="str">
        <f t="shared" si="5"/>
        <v xml:space="preserve"> 31:0</v>
      </c>
      <c r="K47" s="1" t="str">
        <f t="shared" si="5"/>
        <v xml:space="preserve"> 32:2</v>
      </c>
      <c r="L47" s="1" t="str">
        <f t="shared" si="5"/>
        <v xml:space="preserve"> 32:1</v>
      </c>
      <c r="M47" s="1" t="str">
        <f t="shared" si="5"/>
        <v xml:space="preserve"> 32:0</v>
      </c>
      <c r="N47" s="1" t="str">
        <f t="shared" si="5"/>
        <v xml:space="preserve"> 33:5</v>
      </c>
      <c r="O47" s="1" t="str">
        <f t="shared" si="5"/>
        <v xml:space="preserve"> 33:2</v>
      </c>
      <c r="P47" s="1" t="str">
        <f t="shared" si="5"/>
        <v xml:space="preserve"> 33:1</v>
      </c>
      <c r="Q47" s="1" t="str">
        <f t="shared" si="5"/>
        <v xml:space="preserve"> 33:0</v>
      </c>
      <c r="R47" s="1" t="str">
        <f t="shared" si="5"/>
        <v xml:space="preserve"> 34:4</v>
      </c>
      <c r="S47" s="1" t="str">
        <f t="shared" si="5"/>
        <v xml:space="preserve"> 34:3</v>
      </c>
      <c r="T47" s="1" t="str">
        <f t="shared" si="5"/>
        <v xml:space="preserve"> 34:2</v>
      </c>
      <c r="U47" s="1" t="str">
        <f t="shared" si="5"/>
        <v xml:space="preserve"> 34:1</v>
      </c>
      <c r="V47" s="1" t="str">
        <f t="shared" si="5"/>
        <v xml:space="preserve"> 35:2</v>
      </c>
      <c r="W47" s="1" t="str">
        <f t="shared" si="5"/>
        <v xml:space="preserve"> 35:1</v>
      </c>
      <c r="X47" s="1" t="str">
        <f t="shared" si="5"/>
        <v xml:space="preserve"> 35:0</v>
      </c>
      <c r="Y47" s="1" t="str">
        <f t="shared" si="5"/>
        <v xml:space="preserve"> 36:6</v>
      </c>
      <c r="Z47" s="1" t="str">
        <f t="shared" si="5"/>
        <v xml:space="preserve"> 36:5</v>
      </c>
      <c r="AA47" s="1" t="str">
        <f t="shared" si="5"/>
        <v xml:space="preserve"> 36:4</v>
      </c>
      <c r="AB47" s="1" t="str">
        <f t="shared" si="5"/>
        <v xml:space="preserve"> 36:3</v>
      </c>
      <c r="AC47" s="1" t="str">
        <f t="shared" si="5"/>
        <v xml:space="preserve"> 36:2</v>
      </c>
      <c r="AD47" s="1" t="str">
        <f t="shared" si="5"/>
        <v xml:space="preserve"> 36:1</v>
      </c>
      <c r="AE47" s="1" t="str">
        <f t="shared" si="5"/>
        <v xml:space="preserve"> 36:0</v>
      </c>
      <c r="AF47" s="1" t="str">
        <f t="shared" si="5"/>
        <v xml:space="preserve"> 37:4</v>
      </c>
      <c r="AG47" s="1" t="str">
        <f t="shared" si="5"/>
        <v xml:space="preserve"> 38:6</v>
      </c>
      <c r="AH47" s="1" t="str">
        <f t="shared" si="5"/>
        <v xml:space="preserve"> 38:5</v>
      </c>
      <c r="AI47" s="1" t="str">
        <f t="shared" si="5"/>
        <v xml:space="preserve"> 38:4</v>
      </c>
      <c r="AJ47" s="1" t="str">
        <f t="shared" si="5"/>
        <v xml:space="preserve"> 38:3</v>
      </c>
      <c r="AK47" s="1" t="str">
        <f t="shared" si="5"/>
        <v xml:space="preserve"> 38:2</v>
      </c>
      <c r="AL47" s="1" t="str">
        <f t="shared" si="5"/>
        <v xml:space="preserve"> 40:2</v>
      </c>
      <c r="AM47" s="1" t="str">
        <f t="shared" si="5"/>
        <v xml:space="preserve"> 44:2</v>
      </c>
    </row>
    <row r="48" spans="1:39" ht="15" customHeight="1" x14ac:dyDescent="0.15">
      <c r="A48" s="1" t="str">
        <f>A42</f>
        <v>WT liver</v>
      </c>
      <c r="B48" s="1">
        <f>STDEV(B22:B29)</f>
        <v>0.14793288967804741</v>
      </c>
      <c r="C48" s="1">
        <f t="shared" ref="C48:AM48" si="6">STDEV(C22:C29)</f>
        <v>0.32518718035619415</v>
      </c>
      <c r="D48" s="1">
        <f t="shared" si="6"/>
        <v>0.3226791030558952</v>
      </c>
      <c r="E48" s="1">
        <f t="shared" si="6"/>
        <v>8.5414944831269546E-2</v>
      </c>
      <c r="F48" s="1">
        <f t="shared" si="6"/>
        <v>0.24167834794840115</v>
      </c>
      <c r="G48" s="1">
        <f t="shared" si="6"/>
        <v>0.11391878351720447</v>
      </c>
      <c r="H48" s="1">
        <f t="shared" si="6"/>
        <v>0.70720335796159017</v>
      </c>
      <c r="I48" s="1">
        <f t="shared" si="6"/>
        <v>0.21899388720056745</v>
      </c>
      <c r="J48" s="1">
        <f t="shared" si="6"/>
        <v>0.71775496552643892</v>
      </c>
      <c r="K48" s="1">
        <f t="shared" si="6"/>
        <v>0.32132438016437026</v>
      </c>
      <c r="L48" s="1">
        <f t="shared" si="6"/>
        <v>0.77758829363901127</v>
      </c>
      <c r="M48" s="1">
        <f t="shared" si="6"/>
        <v>2.5967601762852492</v>
      </c>
      <c r="N48" s="1">
        <f t="shared" si="6"/>
        <v>0.84917935022828828</v>
      </c>
      <c r="O48" s="1">
        <f t="shared" si="6"/>
        <v>0.13403423226247321</v>
      </c>
      <c r="P48" s="1">
        <f t="shared" si="6"/>
        <v>0.30169881765300022</v>
      </c>
      <c r="Q48" s="1">
        <f t="shared" si="6"/>
        <v>0.69622047469100945</v>
      </c>
      <c r="R48" s="1">
        <f t="shared" si="6"/>
        <v>0.35826923899898389</v>
      </c>
      <c r="S48" s="1">
        <f t="shared" si="6"/>
        <v>0.96338507456147759</v>
      </c>
      <c r="T48" s="1">
        <f t="shared" si="6"/>
        <v>3.9588148978279021</v>
      </c>
      <c r="U48" s="1">
        <f t="shared" si="6"/>
        <v>2.0564933763795126</v>
      </c>
      <c r="V48" s="1">
        <f t="shared" si="6"/>
        <v>0.11528403493251879</v>
      </c>
      <c r="W48" s="1">
        <f t="shared" si="6"/>
        <v>9.3610510485098667E-3</v>
      </c>
      <c r="X48" s="1">
        <f t="shared" si="6"/>
        <v>0.30246938050459149</v>
      </c>
      <c r="Y48" s="1">
        <f t="shared" si="6"/>
        <v>8.4812602220366157E-2</v>
      </c>
      <c r="Z48" s="1">
        <f t="shared" si="6"/>
        <v>0.20020354645558361</v>
      </c>
      <c r="AA48" s="1">
        <f t="shared" si="6"/>
        <v>1.8542715185004386</v>
      </c>
      <c r="AB48" s="1">
        <f t="shared" si="6"/>
        <v>3.0262313632142095</v>
      </c>
      <c r="AC48" s="1">
        <f t="shared" si="6"/>
        <v>1.284550209843901</v>
      </c>
      <c r="AD48" s="1">
        <f t="shared" si="6"/>
        <v>0.25408740840653371</v>
      </c>
      <c r="AE48" s="1">
        <f t="shared" si="6"/>
        <v>2.2249046323818797</v>
      </c>
      <c r="AF48" s="1">
        <f t="shared" si="6"/>
        <v>0.47378040949682892</v>
      </c>
      <c r="AG48" s="1">
        <f t="shared" si="6"/>
        <v>0.90563566494309233</v>
      </c>
      <c r="AH48" s="1">
        <f t="shared" si="6"/>
        <v>0.63480441708898072</v>
      </c>
      <c r="AI48" s="1">
        <f t="shared" si="6"/>
        <v>2.1741312326808684</v>
      </c>
      <c r="AJ48" s="1">
        <f t="shared" si="6"/>
        <v>1.668382954529007</v>
      </c>
      <c r="AK48" s="1">
        <f t="shared" si="6"/>
        <v>0</v>
      </c>
      <c r="AL48" s="1">
        <f t="shared" si="6"/>
        <v>8.4774403815852967E-2</v>
      </c>
      <c r="AM48" s="1">
        <f t="shared" si="6"/>
        <v>0.14286274616375347</v>
      </c>
    </row>
    <row r="49" spans="1:39" ht="15" customHeight="1" x14ac:dyDescent="0.15">
      <c r="A49" s="1" t="str">
        <f t="shared" ref="A49" si="7">A43</f>
        <v>COX14 liver</v>
      </c>
      <c r="B49" s="1">
        <f>STDEV(B30:B37)</f>
        <v>6.1020220993358527E-2</v>
      </c>
      <c r="C49" s="1">
        <f t="shared" ref="C49:AM49" si="8">STDEV(C30:C37)</f>
        <v>0.43240612263173056</v>
      </c>
      <c r="D49" s="1">
        <f t="shared" si="8"/>
        <v>0.88652003020415937</v>
      </c>
      <c r="E49" s="1">
        <f t="shared" si="8"/>
        <v>9.5374598662939403E-2</v>
      </c>
      <c r="F49" s="1">
        <f t="shared" si="8"/>
        <v>0</v>
      </c>
      <c r="G49" s="1">
        <f t="shared" si="8"/>
        <v>0</v>
      </c>
      <c r="H49" s="1">
        <f t="shared" si="8"/>
        <v>1.4220036418849551</v>
      </c>
      <c r="I49" s="1">
        <f t="shared" si="8"/>
        <v>0</v>
      </c>
      <c r="J49" s="1">
        <f t="shared" si="8"/>
        <v>1.8136572121257053</v>
      </c>
      <c r="K49" s="1">
        <f t="shared" si="8"/>
        <v>0.19003248083012719</v>
      </c>
      <c r="L49" s="1">
        <f t="shared" si="8"/>
        <v>0.45428052632926308</v>
      </c>
      <c r="M49" s="1">
        <f t="shared" si="8"/>
        <v>2.6976742361413399</v>
      </c>
      <c r="N49" s="1">
        <f t="shared" si="8"/>
        <v>0</v>
      </c>
      <c r="O49" s="1">
        <f t="shared" si="8"/>
        <v>3.4677424579524982E-2</v>
      </c>
      <c r="P49" s="1">
        <f t="shared" si="8"/>
        <v>4.032460755194462E-2</v>
      </c>
      <c r="Q49" s="1">
        <f t="shared" si="8"/>
        <v>2.0620388450105187</v>
      </c>
      <c r="R49" s="1">
        <f t="shared" si="8"/>
        <v>0.39878492937100135</v>
      </c>
      <c r="S49" s="1">
        <f t="shared" si="8"/>
        <v>1.7703648340359883</v>
      </c>
      <c r="T49" s="1">
        <f t="shared" si="8"/>
        <v>2.9579040133778371</v>
      </c>
      <c r="U49" s="1">
        <f t="shared" si="8"/>
        <v>2.4061479367652514</v>
      </c>
      <c r="V49" s="1">
        <f t="shared" si="8"/>
        <v>0.19080110148467064</v>
      </c>
      <c r="W49" s="1">
        <f t="shared" si="8"/>
        <v>0.1098833720110057</v>
      </c>
      <c r="X49" s="1">
        <f t="shared" si="8"/>
        <v>1.4848097965993325</v>
      </c>
      <c r="Y49" s="1">
        <f t="shared" si="8"/>
        <v>8.9018067844858495E-2</v>
      </c>
      <c r="Z49" s="1">
        <f t="shared" si="8"/>
        <v>0.14347273455692014</v>
      </c>
      <c r="AA49" s="1">
        <f t="shared" si="8"/>
        <v>0.85543575200881505</v>
      </c>
      <c r="AB49" s="1">
        <f t="shared" si="8"/>
        <v>2.5735678717116528</v>
      </c>
      <c r="AC49" s="1">
        <f t="shared" si="8"/>
        <v>1.5513415767484473</v>
      </c>
      <c r="AD49" s="1">
        <f t="shared" si="8"/>
        <v>0.10295773486729984</v>
      </c>
      <c r="AE49" s="1">
        <f t="shared" si="8"/>
        <v>5.2380875726511338</v>
      </c>
      <c r="AF49" s="1">
        <f t="shared" si="8"/>
        <v>0</v>
      </c>
      <c r="AG49" s="1">
        <f t="shared" si="8"/>
        <v>1.678062403608737</v>
      </c>
      <c r="AH49" s="1">
        <f t="shared" si="8"/>
        <v>0.97279609938028877</v>
      </c>
      <c r="AI49" s="1">
        <f t="shared" si="8"/>
        <v>2.8285390981288101</v>
      </c>
      <c r="AJ49" s="1">
        <f t="shared" si="8"/>
        <v>1.8627843309286145</v>
      </c>
      <c r="AK49" s="1">
        <f t="shared" si="8"/>
        <v>0</v>
      </c>
      <c r="AL49" s="1">
        <f t="shared" si="8"/>
        <v>3.7377180239242538E-2</v>
      </c>
      <c r="AM49" s="1">
        <f t="shared" si="8"/>
        <v>0.15518476578196547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8"/>
  <dimension ref="A2:CF49"/>
  <sheetViews>
    <sheetView topLeftCell="A26" zoomScaleNormal="100" workbookViewId="0">
      <selection activeCell="CI52" sqref="CI52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2" spans="1:7" s="2" customFormat="1" ht="50.25" customHeight="1" x14ac:dyDescent="0.15">
      <c r="B2" s="2" t="s">
        <v>280</v>
      </c>
      <c r="C2" s="2" t="s">
        <v>25</v>
      </c>
      <c r="D2" s="2" t="s">
        <v>227</v>
      </c>
      <c r="E2" s="2" t="s">
        <v>228</v>
      </c>
      <c r="F2" s="2" t="s">
        <v>229</v>
      </c>
      <c r="G2" s="2" t="s">
        <v>230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24</v>
      </c>
      <c r="E3" s="1">
        <v>1665.4118837748699</v>
      </c>
      <c r="F3" s="1">
        <v>1637.1588368971591</v>
      </c>
      <c r="G3" s="1">
        <v>116.9399169212256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24</v>
      </c>
      <c r="E4" s="1">
        <v>2187.3755306488524</v>
      </c>
      <c r="F4" s="1">
        <v>2159.1539974618158</v>
      </c>
      <c r="G4" s="1">
        <v>166.08876903552431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24</v>
      </c>
      <c r="E5" s="1">
        <v>774.12468570815849</v>
      </c>
      <c r="F5" s="1">
        <v>746.77928594844911</v>
      </c>
      <c r="G5" s="1">
        <v>57.444560457573019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24</v>
      </c>
      <c r="E6" s="1">
        <v>496.55746599680202</v>
      </c>
      <c r="F6" s="1">
        <v>469.92610577842328</v>
      </c>
      <c r="G6" s="1">
        <v>36.148161982955635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24</v>
      </c>
      <c r="E7" s="1">
        <v>1060.5064409122763</v>
      </c>
      <c r="F7" s="1">
        <v>1033.330573298349</v>
      </c>
      <c r="G7" s="1">
        <v>39.743483588398036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24</v>
      </c>
      <c r="E8" s="1">
        <v>1090.3442357701026</v>
      </c>
      <c r="F8" s="1">
        <v>1062.0646944054374</v>
      </c>
      <c r="G8" s="1">
        <v>66.379043400339839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24</v>
      </c>
      <c r="E9" s="1">
        <v>1150.4091132287701</v>
      </c>
      <c r="F9" s="1">
        <v>1123.3999981426339</v>
      </c>
      <c r="G9" s="1">
        <v>62.411111007924106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24</v>
      </c>
      <c r="E10" s="1">
        <v>1819.2579260418395</v>
      </c>
      <c r="F10" s="1">
        <v>1791.2891416385055</v>
      </c>
      <c r="G10" s="1">
        <v>119.41927610923368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24</v>
      </c>
      <c r="E11" s="1">
        <v>672.84279978056463</v>
      </c>
      <c r="F11" s="1">
        <v>645.57823277774219</v>
      </c>
      <c r="G11" s="1">
        <v>49.659864059826319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24</v>
      </c>
      <c r="E12" s="1">
        <v>770.87485952158897</v>
      </c>
      <c r="F12" s="1">
        <v>742.04061504531433</v>
      </c>
      <c r="G12" s="1">
        <v>43.649447943842013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24</v>
      </c>
      <c r="E13" s="1">
        <v>886.01573675003465</v>
      </c>
      <c r="F13" s="1">
        <v>857.6830788179733</v>
      </c>
      <c r="G13" s="1">
        <v>77.971188983452123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24</v>
      </c>
      <c r="E14" s="1">
        <v>2044.05492422918</v>
      </c>
      <c r="F14" s="1">
        <v>2015.6466066897199</v>
      </c>
      <c r="G14" s="1">
        <v>167.97055055747663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24</v>
      </c>
      <c r="E15" s="1">
        <v>490.34610823148836</v>
      </c>
      <c r="F15" s="1">
        <v>465.67124418345759</v>
      </c>
      <c r="G15" s="1">
        <v>21.16687473561171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24</v>
      </c>
      <c r="E16" s="1">
        <v>962.68588693046854</v>
      </c>
      <c r="F16" s="1">
        <v>935.60229049854252</v>
      </c>
      <c r="G16" s="1">
        <v>62.373486033236141</v>
      </c>
    </row>
    <row r="17" spans="1:84" ht="15" customHeight="1" x14ac:dyDescent="0.2">
      <c r="A17" s="24" t="s">
        <v>457</v>
      </c>
      <c r="B17" s="1" t="s">
        <v>454</v>
      </c>
      <c r="C17" s="1">
        <v>16</v>
      </c>
      <c r="D17" s="1">
        <v>24</v>
      </c>
      <c r="E17" s="1">
        <v>1834.9482010321092</v>
      </c>
      <c r="F17" s="1">
        <v>1806.2210184354533</v>
      </c>
      <c r="G17" s="1">
        <v>112.88881365221583</v>
      </c>
    </row>
    <row r="18" spans="1:84" ht="15" customHeight="1" x14ac:dyDescent="0.2">
      <c r="A18" s="24" t="s">
        <v>457</v>
      </c>
      <c r="B18" s="1" t="s">
        <v>455</v>
      </c>
      <c r="C18" s="1">
        <v>13</v>
      </c>
      <c r="D18" s="1">
        <v>24</v>
      </c>
      <c r="E18" s="1">
        <v>1099.0190038441599</v>
      </c>
      <c r="F18" s="1">
        <v>1072.3168858523686</v>
      </c>
      <c r="G18" s="1">
        <v>82.485914296336063</v>
      </c>
    </row>
    <row r="20" spans="1:84" ht="15" customHeight="1" x14ac:dyDescent="0.15">
      <c r="A20" s="1" t="s">
        <v>231</v>
      </c>
    </row>
    <row r="21" spans="1:84" ht="15" customHeight="1" x14ac:dyDescent="0.15">
      <c r="A21" s="1" t="s">
        <v>24</v>
      </c>
      <c r="B21" s="1" t="s">
        <v>482</v>
      </c>
      <c r="C21" s="1" t="s">
        <v>483</v>
      </c>
      <c r="D21" s="1" t="s">
        <v>484</v>
      </c>
      <c r="E21" s="1" t="s">
        <v>213</v>
      </c>
      <c r="F21" s="1" t="s">
        <v>381</v>
      </c>
      <c r="G21" s="1" t="s">
        <v>485</v>
      </c>
      <c r="H21" s="1" t="s">
        <v>486</v>
      </c>
      <c r="I21" s="1" t="s">
        <v>382</v>
      </c>
      <c r="J21" s="1" t="s">
        <v>383</v>
      </c>
      <c r="K21" s="1" t="s">
        <v>384</v>
      </c>
      <c r="L21" s="1" t="s">
        <v>385</v>
      </c>
      <c r="M21" s="1" t="s">
        <v>386</v>
      </c>
      <c r="N21" s="1" t="s">
        <v>369</v>
      </c>
      <c r="O21" s="1" t="s">
        <v>232</v>
      </c>
      <c r="P21" s="1" t="s">
        <v>387</v>
      </c>
      <c r="Q21" s="1" t="s">
        <v>388</v>
      </c>
      <c r="R21" s="1" t="s">
        <v>389</v>
      </c>
      <c r="S21" s="1" t="s">
        <v>233</v>
      </c>
      <c r="T21" s="1" t="s">
        <v>390</v>
      </c>
      <c r="U21" s="1" t="s">
        <v>391</v>
      </c>
      <c r="V21" s="1" t="s">
        <v>392</v>
      </c>
      <c r="W21" s="1" t="s">
        <v>234</v>
      </c>
      <c r="X21" s="1" t="s">
        <v>487</v>
      </c>
      <c r="Y21" s="1" t="s">
        <v>393</v>
      </c>
      <c r="Z21" s="1" t="s">
        <v>394</v>
      </c>
      <c r="AA21" s="1" t="s">
        <v>235</v>
      </c>
      <c r="AB21" s="1" t="s">
        <v>488</v>
      </c>
      <c r="AC21" s="1" t="s">
        <v>395</v>
      </c>
      <c r="AD21" s="1" t="s">
        <v>396</v>
      </c>
      <c r="AE21" s="1" t="s">
        <v>397</v>
      </c>
      <c r="AF21" s="1" t="s">
        <v>237</v>
      </c>
      <c r="AG21" s="1" t="s">
        <v>236</v>
      </c>
      <c r="AH21" s="1" t="s">
        <v>489</v>
      </c>
      <c r="AI21" s="1" t="s">
        <v>398</v>
      </c>
      <c r="AJ21" s="1" t="s">
        <v>399</v>
      </c>
      <c r="AK21" s="1" t="s">
        <v>400</v>
      </c>
      <c r="AL21" s="1" t="s">
        <v>490</v>
      </c>
      <c r="AM21" s="1" t="s">
        <v>491</v>
      </c>
      <c r="AN21" s="1" t="s">
        <v>401</v>
      </c>
      <c r="AO21" s="1" t="s">
        <v>402</v>
      </c>
      <c r="AP21" s="1" t="s">
        <v>240</v>
      </c>
      <c r="AQ21" s="1" t="s">
        <v>239</v>
      </c>
      <c r="AR21" s="1" t="s">
        <v>238</v>
      </c>
      <c r="AS21" s="1" t="s">
        <v>492</v>
      </c>
      <c r="AT21" s="1" t="s">
        <v>403</v>
      </c>
      <c r="AU21" s="1" t="s">
        <v>373</v>
      </c>
      <c r="AV21" s="1" t="s">
        <v>242</v>
      </c>
      <c r="AW21" s="1" t="s">
        <v>493</v>
      </c>
      <c r="AX21" s="1" t="s">
        <v>241</v>
      </c>
      <c r="AY21" s="1" t="s">
        <v>404</v>
      </c>
      <c r="AZ21" s="1" t="s">
        <v>405</v>
      </c>
      <c r="BA21" s="1" t="s">
        <v>494</v>
      </c>
      <c r="BB21" s="1" t="s">
        <v>406</v>
      </c>
      <c r="BC21" s="1" t="s">
        <v>244</v>
      </c>
      <c r="BD21" s="1" t="s">
        <v>407</v>
      </c>
      <c r="BE21" s="1" t="s">
        <v>243</v>
      </c>
      <c r="BF21" s="1" t="s">
        <v>495</v>
      </c>
      <c r="BG21" s="1" t="s">
        <v>496</v>
      </c>
      <c r="BH21" s="1" t="s">
        <v>408</v>
      </c>
      <c r="BI21" s="1" t="s">
        <v>374</v>
      </c>
      <c r="BJ21" s="1" t="s">
        <v>245</v>
      </c>
      <c r="BK21" s="1" t="s">
        <v>497</v>
      </c>
      <c r="BL21" s="1" t="s">
        <v>409</v>
      </c>
      <c r="BM21" s="1" t="s">
        <v>248</v>
      </c>
      <c r="BN21" s="1" t="s">
        <v>410</v>
      </c>
      <c r="BO21" s="1" t="s">
        <v>411</v>
      </c>
      <c r="BP21" s="1" t="s">
        <v>247</v>
      </c>
      <c r="BQ21" s="1" t="s">
        <v>246</v>
      </c>
      <c r="BR21" s="1" t="s">
        <v>498</v>
      </c>
      <c r="BS21" s="1" t="s">
        <v>499</v>
      </c>
      <c r="BT21" s="1" t="s">
        <v>412</v>
      </c>
      <c r="BU21" s="1" t="s">
        <v>500</v>
      </c>
      <c r="BV21" s="1" t="s">
        <v>501</v>
      </c>
      <c r="BW21" s="1" t="s">
        <v>502</v>
      </c>
      <c r="BX21" s="1" t="s">
        <v>413</v>
      </c>
      <c r="BY21" s="1" t="s">
        <v>414</v>
      </c>
      <c r="BZ21" s="1" t="s">
        <v>415</v>
      </c>
      <c r="CA21" s="1" t="s">
        <v>503</v>
      </c>
      <c r="CB21" s="1" t="s">
        <v>504</v>
      </c>
      <c r="CC21" s="1" t="s">
        <v>505</v>
      </c>
      <c r="CD21" s="1" t="s">
        <v>506</v>
      </c>
      <c r="CE21" s="1" t="s">
        <v>507</v>
      </c>
      <c r="CF21" s="1" t="s">
        <v>508</v>
      </c>
    </row>
    <row r="22" spans="1:84" ht="15" customHeight="1" x14ac:dyDescent="0.15">
      <c r="A22" t="str">
        <f>A3</f>
        <v>WT liver</v>
      </c>
      <c r="B22" s="1">
        <v>9.884204650821413E-3</v>
      </c>
      <c r="C22" s="1">
        <v>6.1698363566810382E-2</v>
      </c>
      <c r="D22" s="1">
        <v>6.6746385085425589E-3</v>
      </c>
      <c r="E22" s="1">
        <v>7.7499793254878283E-3</v>
      </c>
      <c r="F22" s="1">
        <v>3.0726386189689335E-2</v>
      </c>
      <c r="G22" s="1">
        <v>1.172025253001647E-2</v>
      </c>
      <c r="H22" s="1">
        <v>1.9794939349770349E-2</v>
      </c>
      <c r="I22" s="1">
        <v>1.3686249352235556E-2</v>
      </c>
      <c r="J22" s="1">
        <v>1.912787402847678E-2</v>
      </c>
      <c r="K22" s="1">
        <v>6.0407861518789213E-2</v>
      </c>
      <c r="L22" s="1">
        <v>2.0043106942431149E-2</v>
      </c>
      <c r="M22" s="1">
        <v>3.2222486521590744E-2</v>
      </c>
      <c r="N22" s="1">
        <v>1.1328059092301095E-2</v>
      </c>
      <c r="O22" s="1">
        <v>3.80069304431844E-2</v>
      </c>
      <c r="P22" s="1">
        <v>6.2247815879358251E-2</v>
      </c>
      <c r="Q22" s="1">
        <v>6.6124272137746701E-2</v>
      </c>
      <c r="R22" s="1">
        <v>2.0709182927856683E-2</v>
      </c>
      <c r="S22" s="1">
        <v>2.4899835695849238E-2</v>
      </c>
      <c r="T22" s="1">
        <v>2.9038492629222618E-2</v>
      </c>
      <c r="U22" s="1">
        <v>0.23367409594900843</v>
      </c>
      <c r="V22" s="1">
        <v>0.48565581721121709</v>
      </c>
      <c r="W22" s="1">
        <v>0.3243309126979036</v>
      </c>
      <c r="X22" s="1">
        <v>3.492896538659214E-2</v>
      </c>
      <c r="Y22" s="1">
        <v>0</v>
      </c>
      <c r="Z22" s="1">
        <v>9.5437787295437448E-2</v>
      </c>
      <c r="AA22" s="1">
        <v>2.7271728392352604E-2</v>
      </c>
      <c r="AB22" s="1">
        <v>4.9974598600217562E-3</v>
      </c>
      <c r="AC22" s="1">
        <v>0</v>
      </c>
      <c r="AD22" s="1">
        <v>1.2278236431234544</v>
      </c>
      <c r="AE22" s="1">
        <v>4.878450220370393</v>
      </c>
      <c r="AF22" s="1">
        <v>6.0536498300810582</v>
      </c>
      <c r="AG22" s="1">
        <v>0.73567225594848684</v>
      </c>
      <c r="AH22" s="1">
        <v>5.0249520573454894E-2</v>
      </c>
      <c r="AI22" s="1">
        <v>0.19722476574148429</v>
      </c>
      <c r="AJ22" s="1">
        <v>0.38822364030859424</v>
      </c>
      <c r="AK22" s="1">
        <v>7.5685586481050188E-3</v>
      </c>
      <c r="AL22" s="1">
        <v>7.6676598314775399E-2</v>
      </c>
      <c r="AM22" s="1">
        <v>0</v>
      </c>
      <c r="AN22" s="1">
        <v>0.88505530574029911</v>
      </c>
      <c r="AO22" s="1">
        <v>3.9531892557774468</v>
      </c>
      <c r="AP22" s="1">
        <v>14.172295280049131</v>
      </c>
      <c r="AQ22" s="1">
        <v>23.986599207578298</v>
      </c>
      <c r="AR22" s="1">
        <v>9.9948337466335104</v>
      </c>
      <c r="AS22" s="1">
        <v>3.1700698276368025E-2</v>
      </c>
      <c r="AT22" s="1">
        <v>0.15604173817311301</v>
      </c>
      <c r="AU22" s="1">
        <v>0.29601615649692259</v>
      </c>
      <c r="AV22" s="1">
        <v>0.28288180004081293</v>
      </c>
      <c r="AW22" s="1">
        <v>0</v>
      </c>
      <c r="AX22" s="1">
        <v>4.9386171392724373E-2</v>
      </c>
      <c r="AY22" s="1">
        <v>0.21997416185570023</v>
      </c>
      <c r="AZ22" s="1">
        <v>1.4975558624960428</v>
      </c>
      <c r="BA22" s="1">
        <v>0</v>
      </c>
      <c r="BB22" s="1">
        <v>4.2593500919983658</v>
      </c>
      <c r="BC22" s="1">
        <v>7.7766808741062716</v>
      </c>
      <c r="BD22" s="1">
        <v>6.1409006257883263</v>
      </c>
      <c r="BE22" s="1">
        <v>2.5197641590288842</v>
      </c>
      <c r="BF22" s="1">
        <v>1.8280491110661237E-2</v>
      </c>
      <c r="BG22" s="1">
        <v>3.2162786003871957E-2</v>
      </c>
      <c r="BH22" s="1">
        <v>5.2119066953940391E-2</v>
      </c>
      <c r="BI22" s="1">
        <v>4.4180791985416266E-2</v>
      </c>
      <c r="BJ22" s="1">
        <v>2.1585489169643934E-2</v>
      </c>
      <c r="BK22" s="1">
        <v>0.48499949450278679</v>
      </c>
      <c r="BL22" s="1">
        <v>1.7913334730576103</v>
      </c>
      <c r="BM22" s="1">
        <v>1.98233945810554</v>
      </c>
      <c r="BN22" s="1">
        <v>1.3368401363995799</v>
      </c>
      <c r="BO22" s="1">
        <v>0.62445059805541481</v>
      </c>
      <c r="BP22" s="1">
        <v>0.11601497603264786</v>
      </c>
      <c r="BQ22" s="1">
        <v>0</v>
      </c>
      <c r="BR22" s="1">
        <v>4.5587783361357706E-3</v>
      </c>
      <c r="BS22" s="1">
        <v>2.1904785740773547E-3</v>
      </c>
      <c r="BT22" s="1">
        <v>5.4366736128575472E-3</v>
      </c>
      <c r="BU22" s="1">
        <v>6.7959223013738301E-2</v>
      </c>
      <c r="BV22" s="1">
        <v>0.29455581063341002</v>
      </c>
      <c r="BW22" s="1">
        <v>0.60109609525273244</v>
      </c>
      <c r="BX22" s="1">
        <v>0.56501183168236779</v>
      </c>
      <c r="BY22" s="1">
        <v>0.13255029233906759</v>
      </c>
      <c r="BZ22" s="1">
        <v>2.2140123309694327E-2</v>
      </c>
      <c r="CA22" s="1">
        <v>0</v>
      </c>
      <c r="CB22" s="1">
        <v>5.6824278768496307E-2</v>
      </c>
      <c r="CC22" s="1">
        <v>3.2473955841733272E-2</v>
      </c>
      <c r="CD22" s="1">
        <v>3.8672904982072598E-2</v>
      </c>
      <c r="CE22" s="1">
        <v>4.2508212492988882E-2</v>
      </c>
      <c r="CF22" s="1">
        <v>3.9562713158804365E-2</v>
      </c>
    </row>
    <row r="23" spans="1:84" ht="15" customHeight="1" x14ac:dyDescent="0.15">
      <c r="A23" t="str">
        <f t="shared" ref="A23:A37" si="0">A4</f>
        <v>WT liver</v>
      </c>
      <c r="B23" s="1">
        <v>3.1520813110420538E-3</v>
      </c>
      <c r="C23" s="1">
        <v>9.0663668109117971E-3</v>
      </c>
      <c r="D23" s="1">
        <v>4.3201569760614542E-3</v>
      </c>
      <c r="E23" s="1">
        <v>4.0652945501399914E-3</v>
      </c>
      <c r="F23" s="1">
        <v>1.1416464494454659E-2</v>
      </c>
      <c r="G23" s="1">
        <v>6.1443613264213397E-3</v>
      </c>
      <c r="H23" s="1">
        <v>1.5920808631253329E-2</v>
      </c>
      <c r="I23" s="1">
        <v>5.4087794723102428E-3</v>
      </c>
      <c r="J23" s="1">
        <v>5.6351726983596886E-3</v>
      </c>
      <c r="K23" s="1">
        <v>2.4253334084839508E-2</v>
      </c>
      <c r="L23" s="1">
        <v>6.9165219589698871E-3</v>
      </c>
      <c r="M23" s="1">
        <v>3.0143508744745355E-2</v>
      </c>
      <c r="N23" s="1">
        <v>5.631161510156444E-3</v>
      </c>
      <c r="O23" s="1">
        <v>2.7130347458683621E-2</v>
      </c>
      <c r="P23" s="1">
        <v>3.9781799523390678E-2</v>
      </c>
      <c r="Q23" s="1">
        <v>4.4654248658102157E-2</v>
      </c>
      <c r="R23" s="1">
        <v>1.3346923182885316E-2</v>
      </c>
      <c r="S23" s="1">
        <v>1.3683524764983829E-2</v>
      </c>
      <c r="T23" s="1">
        <v>2.5622158690223159E-2</v>
      </c>
      <c r="U23" s="1">
        <v>0.20000295863189166</v>
      </c>
      <c r="V23" s="1">
        <v>0.4603511685444408</v>
      </c>
      <c r="W23" s="1">
        <v>0.35149186612174371</v>
      </c>
      <c r="X23" s="1">
        <v>2.6014570265438984E-2</v>
      </c>
      <c r="Y23" s="1">
        <v>0</v>
      </c>
      <c r="Z23" s="1">
        <v>7.8534633589598057E-2</v>
      </c>
      <c r="AA23" s="1">
        <v>2.1741821936271007E-2</v>
      </c>
      <c r="AB23" s="1">
        <v>2.1251828869106996E-3</v>
      </c>
      <c r="AC23" s="1">
        <v>0.11801820220594651</v>
      </c>
      <c r="AD23" s="1">
        <v>1.0387269151224605</v>
      </c>
      <c r="AE23" s="1">
        <v>4.4225063196338628</v>
      </c>
      <c r="AF23" s="1">
        <v>6.1847331981754445</v>
      </c>
      <c r="AG23" s="1">
        <v>0.93005952093975353</v>
      </c>
      <c r="AH23" s="1">
        <v>3.3160834804215521E-2</v>
      </c>
      <c r="AI23" s="1">
        <v>0.15037443605129605</v>
      </c>
      <c r="AJ23" s="1">
        <v>0.33668226278727165</v>
      </c>
      <c r="AK23" s="1">
        <v>6.4126591444548672E-2</v>
      </c>
      <c r="AL23" s="1">
        <v>4.531680212296306E-2</v>
      </c>
      <c r="AM23" s="1">
        <v>0</v>
      </c>
      <c r="AN23" s="1">
        <v>0.61531994215442065</v>
      </c>
      <c r="AO23" s="1">
        <v>3.1026173058316568</v>
      </c>
      <c r="AP23" s="1">
        <v>12.035871034370665</v>
      </c>
      <c r="AQ23" s="1">
        <v>23.74161925801171</v>
      </c>
      <c r="AR23" s="1">
        <v>13.202161649629907</v>
      </c>
      <c r="AS23" s="1">
        <v>2.5979463200904884E-2</v>
      </c>
      <c r="AT23" s="1">
        <v>0.12513053547777983</v>
      </c>
      <c r="AU23" s="1">
        <v>0.28410671420464134</v>
      </c>
      <c r="AV23" s="1">
        <v>0.32835783738876317</v>
      </c>
      <c r="AW23" s="1">
        <v>0</v>
      </c>
      <c r="AX23" s="1">
        <v>6.0905367114606007E-2</v>
      </c>
      <c r="AY23" s="1">
        <v>0.16662938139684424</v>
      </c>
      <c r="AZ23" s="1">
        <v>1.0819081403987736</v>
      </c>
      <c r="BA23" s="1">
        <v>0</v>
      </c>
      <c r="BB23" s="1">
        <v>3.3586210308599496</v>
      </c>
      <c r="BC23" s="1">
        <v>7.6442842516305198</v>
      </c>
      <c r="BD23" s="1">
        <v>8.3541729308719965</v>
      </c>
      <c r="BE23" s="1">
        <v>4.2479776609862308</v>
      </c>
      <c r="BF23" s="1">
        <v>1.4435539226888137E-2</v>
      </c>
      <c r="BG23" s="1">
        <v>2.3346262253626612E-2</v>
      </c>
      <c r="BH23" s="1">
        <v>4.3792732448578696E-2</v>
      </c>
      <c r="BI23" s="1">
        <v>5.5164474530334823E-2</v>
      </c>
      <c r="BJ23" s="1">
        <v>3.075184157722971E-2</v>
      </c>
      <c r="BK23" s="1">
        <v>0.34620936104712602</v>
      </c>
      <c r="BL23" s="1">
        <v>1.2053411798321052</v>
      </c>
      <c r="BM23" s="1">
        <v>1.4464438094507233</v>
      </c>
      <c r="BN23" s="1">
        <v>1.1171521453517856</v>
      </c>
      <c r="BO23" s="1">
        <v>0.65343596895300915</v>
      </c>
      <c r="BP23" s="1">
        <v>0.29640823359847818</v>
      </c>
      <c r="BQ23" s="1">
        <v>4.5332740687192279E-2</v>
      </c>
      <c r="BR23" s="1">
        <v>3.193645857329046E-3</v>
      </c>
      <c r="BS23" s="1">
        <v>3.8041195426976329E-4</v>
      </c>
      <c r="BT23" s="1">
        <v>4.7258808808376945E-3</v>
      </c>
      <c r="BU23" s="1">
        <v>5.0782933913267402E-2</v>
      </c>
      <c r="BV23" s="1">
        <v>0.21415875935169951</v>
      </c>
      <c r="BW23" s="1">
        <v>0.51574426663074469</v>
      </c>
      <c r="BX23" s="1">
        <v>0.50147655671149027</v>
      </c>
      <c r="BY23" s="1">
        <v>0.11037322153581501</v>
      </c>
      <c r="BZ23" s="1">
        <v>2.4579700098464888E-2</v>
      </c>
      <c r="CA23" s="1">
        <v>0</v>
      </c>
      <c r="CB23" s="1">
        <v>4.1029039324561145E-2</v>
      </c>
      <c r="CC23" s="1">
        <v>2.6637624310012809E-2</v>
      </c>
      <c r="CD23" s="1">
        <v>2.9167349236864253E-2</v>
      </c>
      <c r="CE23" s="1">
        <v>3.2761283825847635E-2</v>
      </c>
      <c r="CF23" s="1">
        <v>3.1252233770339151E-2</v>
      </c>
    </row>
    <row r="24" spans="1:84" ht="15" customHeight="1" x14ac:dyDescent="0.15">
      <c r="A24" t="str">
        <f t="shared" si="0"/>
        <v>WT liver</v>
      </c>
      <c r="B24" s="1">
        <v>2.5744223980503E-3</v>
      </c>
      <c r="C24" s="1">
        <v>1.8444118845558261E-2</v>
      </c>
      <c r="D24" s="1">
        <v>2.532318405636386E-3</v>
      </c>
      <c r="E24" s="1">
        <v>5.284246479268514E-3</v>
      </c>
      <c r="F24" s="1">
        <v>2.3902838275707015E-2</v>
      </c>
      <c r="G24" s="1">
        <v>9.7712469207424674E-3</v>
      </c>
      <c r="H24" s="1">
        <v>2.0516322961718726E-2</v>
      </c>
      <c r="I24" s="1">
        <v>0</v>
      </c>
      <c r="J24" s="1">
        <v>2.35641859492712E-3</v>
      </c>
      <c r="K24" s="1">
        <v>2.9475417336445611E-2</v>
      </c>
      <c r="L24" s="1">
        <v>1.3812801294566433E-2</v>
      </c>
      <c r="M24" s="1">
        <v>3.95895350237273E-2</v>
      </c>
      <c r="N24" s="1">
        <v>5.5758234528086479E-3</v>
      </c>
      <c r="O24" s="1">
        <v>2.5302961614165804E-2</v>
      </c>
      <c r="P24" s="1">
        <v>4.112565717812653E-2</v>
      </c>
      <c r="Q24" s="1">
        <v>5.3269563358500839E-2</v>
      </c>
      <c r="R24" s="1">
        <v>1.3663308785176031E-2</v>
      </c>
      <c r="S24" s="1">
        <v>5.9432850775077766E-3</v>
      </c>
      <c r="T24" s="1">
        <v>3.8411290198496741E-2</v>
      </c>
      <c r="U24" s="1">
        <v>0.17252440061111082</v>
      </c>
      <c r="V24" s="1">
        <v>0.47753370020282732</v>
      </c>
      <c r="W24" s="1">
        <v>0.31834466120020732</v>
      </c>
      <c r="X24" s="1">
        <v>1.30981771854481E-2</v>
      </c>
      <c r="Y24" s="1">
        <v>0</v>
      </c>
      <c r="Z24" s="1">
        <v>0.10562803115010817</v>
      </c>
      <c r="AA24" s="1">
        <v>1.0929655308147507E-2</v>
      </c>
      <c r="AB24" s="1">
        <v>3.6596511681362505E-3</v>
      </c>
      <c r="AC24" s="1">
        <v>9.4579749232788599E-2</v>
      </c>
      <c r="AD24" s="1">
        <v>0.88303003202408559</v>
      </c>
      <c r="AE24" s="1">
        <v>4.026112630845522</v>
      </c>
      <c r="AF24" s="1">
        <v>6.354367147894922</v>
      </c>
      <c r="AG24" s="1">
        <v>0.89774031285396849</v>
      </c>
      <c r="AH24" s="1">
        <v>6.3944953221480624E-2</v>
      </c>
      <c r="AI24" s="1">
        <v>0.15571989140116449</v>
      </c>
      <c r="AJ24" s="1">
        <v>0.37701907356122544</v>
      </c>
      <c r="AK24" s="1">
        <v>0</v>
      </c>
      <c r="AL24" s="1">
        <v>4.0876737827514872E-2</v>
      </c>
      <c r="AM24" s="1">
        <v>3.7905336545523824E-3</v>
      </c>
      <c r="AN24" s="1">
        <v>0.52599135460666835</v>
      </c>
      <c r="AO24" s="1">
        <v>2.9032849570300887</v>
      </c>
      <c r="AP24" s="1">
        <v>11.46070908072728</v>
      </c>
      <c r="AQ24" s="1">
        <v>23.857858812869779</v>
      </c>
      <c r="AR24" s="1">
        <v>14.902813776541043</v>
      </c>
      <c r="AS24" s="1">
        <v>3.7331237079138713E-2</v>
      </c>
      <c r="AT24" s="1">
        <v>0.14810527296293818</v>
      </c>
      <c r="AU24" s="1">
        <v>0.32364397038340131</v>
      </c>
      <c r="AV24" s="1">
        <v>0.39125752586819457</v>
      </c>
      <c r="AW24" s="1">
        <v>0</v>
      </c>
      <c r="AX24" s="1">
        <v>9.7584609306111222E-2</v>
      </c>
      <c r="AY24" s="1">
        <v>0.12795187028688071</v>
      </c>
      <c r="AZ24" s="1">
        <v>0.92089151874068287</v>
      </c>
      <c r="BA24" s="1">
        <v>0</v>
      </c>
      <c r="BB24" s="1">
        <v>3.1806746786408748</v>
      </c>
      <c r="BC24" s="1">
        <v>7.4480582536967628</v>
      </c>
      <c r="BD24" s="1">
        <v>7.6976543316547756</v>
      </c>
      <c r="BE24" s="1">
        <v>3.9761595462849626</v>
      </c>
      <c r="BF24" s="1">
        <v>2.2084943593464541E-2</v>
      </c>
      <c r="BG24" s="1">
        <v>1.9705979224845287E-2</v>
      </c>
      <c r="BH24" s="1">
        <v>6.2061693642122884E-2</v>
      </c>
      <c r="BI24" s="1">
        <v>6.7961759124851834E-2</v>
      </c>
      <c r="BJ24" s="1">
        <v>3.7003700331435907E-2</v>
      </c>
      <c r="BK24" s="1">
        <v>0.29491245245369624</v>
      </c>
      <c r="BL24" s="1">
        <v>1.165379337965724</v>
      </c>
      <c r="BM24" s="1">
        <v>1.6241323224246857</v>
      </c>
      <c r="BN24" s="1">
        <v>1.3677873644379273</v>
      </c>
      <c r="BO24" s="1">
        <v>0.87957207943296378</v>
      </c>
      <c r="BP24" s="1">
        <v>0.37097868306388843</v>
      </c>
      <c r="BQ24" s="1">
        <v>3.3028525241954293E-2</v>
      </c>
      <c r="BR24" s="1">
        <v>1.7217187499631249E-3</v>
      </c>
      <c r="BS24" s="1">
        <v>0</v>
      </c>
      <c r="BT24" s="1">
        <v>8.0266614977290447E-3</v>
      </c>
      <c r="BU24" s="1">
        <v>4.7868835236808627E-2</v>
      </c>
      <c r="BV24" s="1">
        <v>0.23747935343263485</v>
      </c>
      <c r="BW24" s="1">
        <v>0.55255592900267936</v>
      </c>
      <c r="BX24" s="1">
        <v>0.53698089082397393</v>
      </c>
      <c r="BY24" s="1">
        <v>0.15187787623320889</v>
      </c>
      <c r="BZ24" s="1">
        <v>0</v>
      </c>
      <c r="CA24" s="1">
        <v>0</v>
      </c>
      <c r="CB24" s="1">
        <v>3.1907840461292178E-2</v>
      </c>
      <c r="CC24" s="1">
        <v>2.3540327956422955E-2</v>
      </c>
      <c r="CD24" s="1">
        <v>2.9246805907512004E-2</v>
      </c>
      <c r="CE24" s="1">
        <v>3.8412094910955236E-2</v>
      </c>
      <c r="CF24" s="1">
        <v>4.5351112625324555E-2</v>
      </c>
    </row>
    <row r="25" spans="1:84" ht="15" customHeight="1" x14ac:dyDescent="0.15">
      <c r="A25" t="str">
        <f t="shared" si="0"/>
        <v>WT liver</v>
      </c>
      <c r="B25" s="1">
        <v>0</v>
      </c>
      <c r="C25" s="1">
        <v>3.4252395260709243E-3</v>
      </c>
      <c r="D25" s="1">
        <v>0</v>
      </c>
      <c r="E25" s="1">
        <v>3.2006262738257228E-3</v>
      </c>
      <c r="F25" s="1">
        <v>1.3445004348288004E-2</v>
      </c>
      <c r="G25" s="1">
        <v>1.5708299126092583E-2</v>
      </c>
      <c r="H25" s="1">
        <v>3.2558283693197451E-2</v>
      </c>
      <c r="I25" s="1">
        <v>1.8019019093941855E-3</v>
      </c>
      <c r="J25" s="1">
        <v>0</v>
      </c>
      <c r="K25" s="1">
        <v>3.7128613687134965E-2</v>
      </c>
      <c r="L25" s="1">
        <v>2.7730253992332067E-2</v>
      </c>
      <c r="M25" s="1">
        <v>6.6864669560604995E-2</v>
      </c>
      <c r="N25" s="1">
        <v>8.1505246274518606E-3</v>
      </c>
      <c r="O25" s="1">
        <v>2.518639971662185E-2</v>
      </c>
      <c r="P25" s="1">
        <v>1.3875279489943906E-2</v>
      </c>
      <c r="Q25" s="1">
        <v>7.0573890267906197E-2</v>
      </c>
      <c r="R25" s="1">
        <v>1.2537586861077055E-2</v>
      </c>
      <c r="S25" s="1">
        <v>1.5958098006638648E-2</v>
      </c>
      <c r="T25" s="1">
        <v>5.8670164564821978E-2</v>
      </c>
      <c r="U25" s="1">
        <v>0.12319823668788606</v>
      </c>
      <c r="V25" s="1">
        <v>0.2022360807640862</v>
      </c>
      <c r="W25" s="1">
        <v>0.11773655315022746</v>
      </c>
      <c r="X25" s="1">
        <v>4.6339977176151848E-2</v>
      </c>
      <c r="Y25" s="1">
        <v>0</v>
      </c>
      <c r="Z25" s="1">
        <v>9.8771556747141401E-2</v>
      </c>
      <c r="AA25" s="1">
        <v>0</v>
      </c>
      <c r="AB25" s="1">
        <v>1.2328106231303705E-2</v>
      </c>
      <c r="AC25" s="1">
        <v>0</v>
      </c>
      <c r="AD25" s="1">
        <v>0.66403036022930928</v>
      </c>
      <c r="AE25" s="1">
        <v>2.9052616804508609</v>
      </c>
      <c r="AF25" s="1">
        <v>4.1217518861834295</v>
      </c>
      <c r="AG25" s="1">
        <v>0.4662874096594698</v>
      </c>
      <c r="AH25" s="1">
        <v>5.4889682177970356E-2</v>
      </c>
      <c r="AI25" s="1">
        <v>0.18873324548538939</v>
      </c>
      <c r="AJ25" s="1">
        <v>0.35934726017473229</v>
      </c>
      <c r="AK25" s="1">
        <v>0</v>
      </c>
      <c r="AL25" s="1">
        <v>4.1277781864506202E-2</v>
      </c>
      <c r="AM25" s="1">
        <v>2.2518661225110419E-2</v>
      </c>
      <c r="AN25" s="1">
        <v>0.55417542356967997</v>
      </c>
      <c r="AO25" s="1">
        <v>3.3266986664736296</v>
      </c>
      <c r="AP25" s="1">
        <v>14.408991711576897</v>
      </c>
      <c r="AQ25" s="1">
        <v>21.624844159975709</v>
      </c>
      <c r="AR25" s="1">
        <v>5.4131997443412585</v>
      </c>
      <c r="AS25" s="1">
        <v>8.210359804519253E-2</v>
      </c>
      <c r="AT25" s="1">
        <v>0.1586412636268926</v>
      </c>
      <c r="AU25" s="1">
        <v>0.3392396506832408</v>
      </c>
      <c r="AV25" s="1">
        <v>0.37357136200941315</v>
      </c>
      <c r="AW25" s="1">
        <v>0</v>
      </c>
      <c r="AX25" s="1">
        <v>4.1708266197026771E-2</v>
      </c>
      <c r="AY25" s="1">
        <v>0.15482248194906065</v>
      </c>
      <c r="AZ25" s="1">
        <v>1.4251167597280505</v>
      </c>
      <c r="BA25" s="1">
        <v>1.7896525484124851E-2</v>
      </c>
      <c r="BB25" s="1">
        <v>5.9020947288966239</v>
      </c>
      <c r="BC25" s="1">
        <v>11.044695749112831</v>
      </c>
      <c r="BD25" s="1">
        <v>8.1329762118951958</v>
      </c>
      <c r="BE25" s="1">
        <v>2.5070063917926424</v>
      </c>
      <c r="BF25" s="1">
        <v>4.971193513573411E-2</v>
      </c>
      <c r="BG25" s="1">
        <v>4.4487942686726879E-2</v>
      </c>
      <c r="BH25" s="1">
        <v>0.10046786855999441</v>
      </c>
      <c r="BI25" s="1">
        <v>9.8458865859145039E-2</v>
      </c>
      <c r="BJ25" s="1">
        <v>2.7491918731783891E-2</v>
      </c>
      <c r="BK25" s="1">
        <v>0.47775521710478203</v>
      </c>
      <c r="BL25" s="1">
        <v>2.4398030007928591</v>
      </c>
      <c r="BM25" s="1">
        <v>2.9244878324318599</v>
      </c>
      <c r="BN25" s="1">
        <v>2.2986941888054204</v>
      </c>
      <c r="BO25" s="1">
        <v>1.1810038361983215</v>
      </c>
      <c r="BP25" s="1">
        <v>0.37923050977644401</v>
      </c>
      <c r="BQ25" s="1">
        <v>0</v>
      </c>
      <c r="BR25" s="1">
        <v>0</v>
      </c>
      <c r="BS25" s="1">
        <v>0</v>
      </c>
      <c r="BT25" s="1">
        <v>1.4723106855512017E-2</v>
      </c>
      <c r="BU25" s="1">
        <v>0.10226124282711295</v>
      </c>
      <c r="BV25" s="1">
        <v>0.66731540987663085</v>
      </c>
      <c r="BW25" s="1">
        <v>1.3863660289679673</v>
      </c>
      <c r="BX25" s="1">
        <v>1.4429631735051835</v>
      </c>
      <c r="BY25" s="1">
        <v>0.39187240204479223</v>
      </c>
      <c r="BZ25" s="1">
        <v>0</v>
      </c>
      <c r="CA25" s="1">
        <v>0</v>
      </c>
      <c r="CB25" s="1">
        <v>0.10424900312760435</v>
      </c>
      <c r="CC25" s="1">
        <v>7.3146546907940133E-2</v>
      </c>
      <c r="CD25" s="1">
        <v>0.12045101101511441</v>
      </c>
      <c r="CE25" s="1">
        <v>0.1712277438099343</v>
      </c>
      <c r="CF25" s="1">
        <v>0.16452520576270915</v>
      </c>
    </row>
    <row r="26" spans="1:84" ht="15" customHeight="1" x14ac:dyDescent="0.15">
      <c r="A26" t="str">
        <f t="shared" si="0"/>
        <v>WT liver</v>
      </c>
      <c r="B26" s="1">
        <v>2.7775137873481356E-3</v>
      </c>
      <c r="C26" s="1">
        <v>0</v>
      </c>
      <c r="D26" s="1">
        <v>2.9308321627696272E-3</v>
      </c>
      <c r="E26" s="1">
        <v>2.6382111937500192E-3</v>
      </c>
      <c r="F26" s="1">
        <v>1.0373487231996485E-2</v>
      </c>
      <c r="G26" s="1">
        <v>7.3695647973002938E-3</v>
      </c>
      <c r="H26" s="1">
        <v>1.832393398036215E-2</v>
      </c>
      <c r="I26" s="1">
        <v>0</v>
      </c>
      <c r="J26" s="1">
        <v>0</v>
      </c>
      <c r="K26" s="1">
        <v>2.5359238743872095E-2</v>
      </c>
      <c r="L26" s="1">
        <v>1.3082250935113999E-2</v>
      </c>
      <c r="M26" s="1">
        <v>3.016080344479697E-2</v>
      </c>
      <c r="N26" s="1">
        <v>7.2224817384136724E-3</v>
      </c>
      <c r="O26" s="1">
        <v>2.2684610257562292E-2</v>
      </c>
      <c r="P26" s="1">
        <v>3.5262804323038445E-2</v>
      </c>
      <c r="Q26" s="1">
        <v>4.0808007968572611E-2</v>
      </c>
      <c r="R26" s="1">
        <v>1.1004701439781108E-2</v>
      </c>
      <c r="S26" s="1">
        <v>9.8475296263051022E-3</v>
      </c>
      <c r="T26" s="1">
        <v>3.5649427548916701E-2</v>
      </c>
      <c r="U26" s="1">
        <v>0.16895020875293087</v>
      </c>
      <c r="V26" s="1">
        <v>0.36007892725374874</v>
      </c>
      <c r="W26" s="1">
        <v>0.24991805605057413</v>
      </c>
      <c r="X26" s="1">
        <v>6.7935233256966451E-3</v>
      </c>
      <c r="Y26" s="1">
        <v>0</v>
      </c>
      <c r="Z26" s="1">
        <v>9.409108833650584E-2</v>
      </c>
      <c r="AA26" s="1">
        <v>1.0596882943208751E-2</v>
      </c>
      <c r="AB26" s="1">
        <v>2.1066812389204177E-3</v>
      </c>
      <c r="AC26" s="1">
        <v>8.5807691183791931E-2</v>
      </c>
      <c r="AD26" s="1">
        <v>0.76202153055208188</v>
      </c>
      <c r="AE26" s="1">
        <v>3.8727027847072786</v>
      </c>
      <c r="AF26" s="1">
        <v>5.8502018875915578</v>
      </c>
      <c r="AG26" s="1">
        <v>0.83661908388960649</v>
      </c>
      <c r="AH26" s="1">
        <v>3.3767209764005303E-2</v>
      </c>
      <c r="AI26" s="1">
        <v>0.14842064353660267</v>
      </c>
      <c r="AJ26" s="1">
        <v>0.36034582758366551</v>
      </c>
      <c r="AK26" s="1">
        <v>0</v>
      </c>
      <c r="AL26" s="1">
        <v>2.7663411354920793E-2</v>
      </c>
      <c r="AM26" s="1">
        <v>5.2175853813629935E-3</v>
      </c>
      <c r="AN26" s="1">
        <v>0.43914723728234495</v>
      </c>
      <c r="AO26" s="1">
        <v>2.4178722553465009</v>
      </c>
      <c r="AP26" s="1">
        <v>10.214659906341524</v>
      </c>
      <c r="AQ26" s="1">
        <v>22.351765981879353</v>
      </c>
      <c r="AR26" s="1">
        <v>13.36644882767961</v>
      </c>
      <c r="AS26" s="1">
        <v>2.2012704010192417E-2</v>
      </c>
      <c r="AT26" s="1">
        <v>0.13028146360216525</v>
      </c>
      <c r="AU26" s="1">
        <v>0.32721692927646689</v>
      </c>
      <c r="AV26" s="1">
        <v>0.43278473486324792</v>
      </c>
      <c r="AW26" s="1">
        <v>0</v>
      </c>
      <c r="AX26" s="1">
        <v>9.2673223103718005E-2</v>
      </c>
      <c r="AY26" s="1">
        <v>0.10217336433521296</v>
      </c>
      <c r="AZ26" s="1">
        <v>0.81118624421833974</v>
      </c>
      <c r="BA26" s="1">
        <v>0</v>
      </c>
      <c r="BB26" s="1">
        <v>3.1753664292126906</v>
      </c>
      <c r="BC26" s="1">
        <v>7.8167401048735936</v>
      </c>
      <c r="BD26" s="1">
        <v>9.408932504179587</v>
      </c>
      <c r="BE26" s="1">
        <v>5.7739200957609924</v>
      </c>
      <c r="BF26" s="1">
        <v>1.4979300084315734E-2</v>
      </c>
      <c r="BG26" s="1">
        <v>3.7042314243093982E-2</v>
      </c>
      <c r="BH26" s="1">
        <v>7.7684609604673355E-2</v>
      </c>
      <c r="BI26" s="1">
        <v>0.10468394273558421</v>
      </c>
      <c r="BJ26" s="1">
        <v>6.8434889118262593E-2</v>
      </c>
      <c r="BK26" s="1">
        <v>0.28006944802669065</v>
      </c>
      <c r="BL26" s="1">
        <v>1.2913366779544824</v>
      </c>
      <c r="BM26" s="1">
        <v>1.9477018559194321</v>
      </c>
      <c r="BN26" s="1">
        <v>1.7799172030133559</v>
      </c>
      <c r="BO26" s="1">
        <v>1.2422953460388668</v>
      </c>
      <c r="BP26" s="1">
        <v>0.63082743619532111</v>
      </c>
      <c r="BQ26" s="1">
        <v>9.2994213041461202E-2</v>
      </c>
      <c r="BR26" s="1">
        <v>5.8780930226988446E-3</v>
      </c>
      <c r="BS26" s="1">
        <v>8.1960112637704356E-3</v>
      </c>
      <c r="BT26" s="1">
        <v>1.0854674858430152E-2</v>
      </c>
      <c r="BU26" s="1">
        <v>4.2751143835940059E-2</v>
      </c>
      <c r="BV26" s="1">
        <v>0.25211571607326894</v>
      </c>
      <c r="BW26" s="1">
        <v>0.63841525212665906</v>
      </c>
      <c r="BX26" s="1">
        <v>0.78932145913099461</v>
      </c>
      <c r="BY26" s="1">
        <v>0.28506601568756101</v>
      </c>
      <c r="BZ26" s="1">
        <v>2.9941124723806875E-2</v>
      </c>
      <c r="CA26" s="1">
        <v>0</v>
      </c>
      <c r="CB26" s="1">
        <v>4.5204810635970177E-2</v>
      </c>
      <c r="CC26" s="1">
        <v>3.6612783681214518E-2</v>
      </c>
      <c r="CD26" s="1">
        <v>5.5762995503312505E-2</v>
      </c>
      <c r="CE26" s="1">
        <v>9.0766131780192189E-2</v>
      </c>
      <c r="CF26" s="1">
        <v>0.10716612310874651</v>
      </c>
    </row>
    <row r="27" spans="1:84" ht="15" customHeight="1" x14ac:dyDescent="0.15">
      <c r="A27" t="str">
        <f t="shared" si="0"/>
        <v>WT liver</v>
      </c>
      <c r="B27" s="1">
        <v>5.443218413063635E-3</v>
      </c>
      <c r="C27" s="1">
        <v>1.3058936209772451E-2</v>
      </c>
      <c r="D27" s="1">
        <v>9.7492991915503063E-3</v>
      </c>
      <c r="E27" s="1">
        <v>5.9638451227990667E-3</v>
      </c>
      <c r="F27" s="1">
        <v>2.6140236248847121E-2</v>
      </c>
      <c r="G27" s="1">
        <v>9.09888318763186E-3</v>
      </c>
      <c r="H27" s="1">
        <v>3.44560228968359E-2</v>
      </c>
      <c r="I27" s="1">
        <v>7.5638250080536894E-3</v>
      </c>
      <c r="J27" s="1">
        <v>8.7595154298753999E-3</v>
      </c>
      <c r="K27" s="1">
        <v>5.4525859064448193E-2</v>
      </c>
      <c r="L27" s="1">
        <v>1.6821485658701944E-2</v>
      </c>
      <c r="M27" s="1">
        <v>5.2211433922790068E-2</v>
      </c>
      <c r="N27" s="1">
        <v>9.687360833948248E-3</v>
      </c>
      <c r="O27" s="1">
        <v>3.9283707430844368E-2</v>
      </c>
      <c r="P27" s="1">
        <v>6.2146150337093579E-2</v>
      </c>
      <c r="Q27" s="1">
        <v>7.016659135350127E-2</v>
      </c>
      <c r="R27" s="1">
        <v>1.7983369943983439E-2</v>
      </c>
      <c r="S27" s="1">
        <v>1.8534076666743116E-2</v>
      </c>
      <c r="T27" s="1">
        <v>5.1689877397317549E-2</v>
      </c>
      <c r="U27" s="1">
        <v>0.24366209380060197</v>
      </c>
      <c r="V27" s="1">
        <v>0.63492623727216602</v>
      </c>
      <c r="W27" s="1">
        <v>0.43673170065099798</v>
      </c>
      <c r="X27" s="1">
        <v>2.4857377874933514E-2</v>
      </c>
      <c r="Y27" s="1">
        <v>0</v>
      </c>
      <c r="Z27" s="1">
        <v>0.12534935946361953</v>
      </c>
      <c r="AA27" s="1">
        <v>2.9030591088863592E-2</v>
      </c>
      <c r="AB27" s="1">
        <v>1.5911653560339571E-2</v>
      </c>
      <c r="AC27" s="1">
        <v>0.10139748385714789</v>
      </c>
      <c r="AD27" s="1">
        <v>1.0114871485390293</v>
      </c>
      <c r="AE27" s="1">
        <v>4.7621712542397754</v>
      </c>
      <c r="AF27" s="1">
        <v>8.0529412702208614</v>
      </c>
      <c r="AG27" s="1">
        <v>1.0139977736095158</v>
      </c>
      <c r="AH27" s="1">
        <v>4.1656855677389831E-2</v>
      </c>
      <c r="AI27" s="1">
        <v>0.14979205311241919</v>
      </c>
      <c r="AJ27" s="1">
        <v>0.38043368636714975</v>
      </c>
      <c r="AK27" s="1">
        <v>2.0030684768007852E-2</v>
      </c>
      <c r="AL27" s="1">
        <v>3.9001340622571976E-2</v>
      </c>
      <c r="AM27" s="1">
        <v>1.6167019104858613E-2</v>
      </c>
      <c r="AN27" s="1">
        <v>0.50677493181397704</v>
      </c>
      <c r="AO27" s="1">
        <v>2.6197948516307523</v>
      </c>
      <c r="AP27" s="1">
        <v>10.683499014517819</v>
      </c>
      <c r="AQ27" s="1">
        <v>24.321065819367885</v>
      </c>
      <c r="AR27" s="1">
        <v>17.822631114544301</v>
      </c>
      <c r="AS27" s="1">
        <v>2.5587137692748167E-2</v>
      </c>
      <c r="AT27" s="1">
        <v>0.10666300793651637</v>
      </c>
      <c r="AU27" s="1">
        <v>0.27884228084247836</v>
      </c>
      <c r="AV27" s="1">
        <v>0.38477992359084329</v>
      </c>
      <c r="AW27" s="1">
        <v>0</v>
      </c>
      <c r="AX27" s="1">
        <v>0.10965986199235137</v>
      </c>
      <c r="AY27" s="1">
        <v>0.12085091191366783</v>
      </c>
      <c r="AZ27" s="1">
        <v>0.77061572314556548</v>
      </c>
      <c r="BA27" s="1">
        <v>1.1159890987668179E-2</v>
      </c>
      <c r="BB27" s="1">
        <v>2.4874582042458711</v>
      </c>
      <c r="BC27" s="1">
        <v>5.5797162363497232</v>
      </c>
      <c r="BD27" s="1">
        <v>6.6172839825894387</v>
      </c>
      <c r="BE27" s="1">
        <v>4.2481288451372334</v>
      </c>
      <c r="BF27" s="1">
        <v>1.2207261507692663E-2</v>
      </c>
      <c r="BG27" s="1">
        <v>1.6320264864953807E-2</v>
      </c>
      <c r="BH27" s="1">
        <v>3.7706718953748108E-2</v>
      </c>
      <c r="BI27" s="1">
        <v>5.5014320523364885E-2</v>
      </c>
      <c r="BJ27" s="1">
        <v>3.2956279126558623E-2</v>
      </c>
      <c r="BK27" s="1">
        <v>0.229329191265738</v>
      </c>
      <c r="BL27" s="1">
        <v>0.8838870125148669</v>
      </c>
      <c r="BM27" s="1">
        <v>1.2386322984418427</v>
      </c>
      <c r="BN27" s="1">
        <v>1.0277764973645489</v>
      </c>
      <c r="BO27" s="1">
        <v>0.65962697093505152</v>
      </c>
      <c r="BP27" s="1">
        <v>0.3099414771388358</v>
      </c>
      <c r="BQ27" s="1">
        <v>4.6156915040446493E-2</v>
      </c>
      <c r="BR27" s="1">
        <v>5.7904640760987293E-3</v>
      </c>
      <c r="BS27" s="1">
        <v>0</v>
      </c>
      <c r="BT27" s="1">
        <v>0</v>
      </c>
      <c r="BU27" s="1">
        <v>3.2867133759127767E-2</v>
      </c>
      <c r="BV27" s="1">
        <v>0.14664627403830616</v>
      </c>
      <c r="BW27" s="1">
        <v>0.36171053631744393</v>
      </c>
      <c r="BX27" s="1">
        <v>0.38152600705122675</v>
      </c>
      <c r="BY27" s="1">
        <v>0.1064406829052936</v>
      </c>
      <c r="BZ27" s="1">
        <v>0</v>
      </c>
      <c r="CA27" s="1">
        <v>0</v>
      </c>
      <c r="CB27" s="1">
        <v>1.7937815446066117E-2</v>
      </c>
      <c r="CC27" s="1">
        <v>1.7887372759759743E-2</v>
      </c>
      <c r="CD27" s="1">
        <v>1.796952867708192E-2</v>
      </c>
      <c r="CE27" s="1">
        <v>2.3790034401146128E-2</v>
      </c>
      <c r="CF27" s="1">
        <v>3.0537926443896E-2</v>
      </c>
    </row>
    <row r="28" spans="1:84" ht="15" customHeight="1" x14ac:dyDescent="0.15">
      <c r="A28" t="str">
        <f t="shared" si="0"/>
        <v>WT liver</v>
      </c>
      <c r="B28" s="1">
        <v>7.0850788723451354E-4</v>
      </c>
      <c r="C28" s="1">
        <v>0</v>
      </c>
      <c r="D28" s="1">
        <v>3.7111330003681734E-4</v>
      </c>
      <c r="E28" s="1">
        <v>3.0109311513608064E-3</v>
      </c>
      <c r="F28" s="1">
        <v>3.841552944049371E-3</v>
      </c>
      <c r="G28" s="1">
        <v>9.2477871294616206E-3</v>
      </c>
      <c r="H28" s="1">
        <v>1.1249193758260076E-2</v>
      </c>
      <c r="I28" s="1">
        <v>0</v>
      </c>
      <c r="J28" s="1">
        <v>2.3577723298493477E-3</v>
      </c>
      <c r="K28" s="1">
        <v>9.6580129715415439E-3</v>
      </c>
      <c r="L28" s="1">
        <v>1.1647967297675525E-2</v>
      </c>
      <c r="M28" s="1">
        <v>1.7828282987503028E-2</v>
      </c>
      <c r="N28" s="1">
        <v>3.2037386364589201E-3</v>
      </c>
      <c r="O28" s="1">
        <v>1.5060149163168302E-2</v>
      </c>
      <c r="P28" s="1">
        <v>2.2096671651297615E-2</v>
      </c>
      <c r="Q28" s="1">
        <v>1.9474437634823049E-2</v>
      </c>
      <c r="R28" s="1">
        <v>1.1201821656026087E-2</v>
      </c>
      <c r="S28" s="1">
        <v>1.1819490591266232E-2</v>
      </c>
      <c r="T28" s="1">
        <v>1.3602608212876361E-2</v>
      </c>
      <c r="U28" s="1">
        <v>0.1094708087546349</v>
      </c>
      <c r="V28" s="1">
        <v>0.24142206495247268</v>
      </c>
      <c r="W28" s="1">
        <v>0.18427400668499189</v>
      </c>
      <c r="X28" s="1">
        <v>1.0554936267842905E-3</v>
      </c>
      <c r="Y28" s="1">
        <v>0</v>
      </c>
      <c r="Z28" s="1">
        <v>7.3656239725563247E-2</v>
      </c>
      <c r="AA28" s="1">
        <v>9.9714286503211087E-3</v>
      </c>
      <c r="AB28" s="1">
        <v>0</v>
      </c>
      <c r="AC28" s="1">
        <v>0.10218797295884514</v>
      </c>
      <c r="AD28" s="1">
        <v>0.6964160333799031</v>
      </c>
      <c r="AE28" s="1">
        <v>3.0747181942383537</v>
      </c>
      <c r="AF28" s="1">
        <v>4.2579494878061643</v>
      </c>
      <c r="AG28" s="1">
        <v>0.75097921026738801</v>
      </c>
      <c r="AH28" s="1">
        <v>4.7616910158182445E-2</v>
      </c>
      <c r="AI28" s="1">
        <v>0.15695150501717303</v>
      </c>
      <c r="AJ28" s="1">
        <v>0.34622876314804335</v>
      </c>
      <c r="AK28" s="1">
        <v>0</v>
      </c>
      <c r="AL28" s="1">
        <v>5.0541150913999439E-2</v>
      </c>
      <c r="AM28" s="1">
        <v>0</v>
      </c>
      <c r="AN28" s="1">
        <v>0.58639661039144042</v>
      </c>
      <c r="AO28" s="1">
        <v>3.2398309427373588</v>
      </c>
      <c r="AP28" s="1">
        <v>14.198767975191759</v>
      </c>
      <c r="AQ28" s="1">
        <v>25.092182863505514</v>
      </c>
      <c r="AR28" s="1">
        <v>10.279228059386881</v>
      </c>
      <c r="AS28" s="1">
        <v>1.393606780468176E-2</v>
      </c>
      <c r="AT28" s="1">
        <v>0.15128816432636966</v>
      </c>
      <c r="AU28" s="1">
        <v>0.31262060226339489</v>
      </c>
      <c r="AV28" s="1">
        <v>0.3389465444521248</v>
      </c>
      <c r="AW28" s="1">
        <v>0</v>
      </c>
      <c r="AX28" s="1">
        <v>6.4984447787201111E-2</v>
      </c>
      <c r="AY28" s="1">
        <v>0.13341515142404164</v>
      </c>
      <c r="AZ28" s="1">
        <v>1.054768071981476</v>
      </c>
      <c r="BA28" s="1">
        <v>0</v>
      </c>
      <c r="BB28" s="1">
        <v>4.0718150970279092</v>
      </c>
      <c r="BC28" s="1">
        <v>8.9562188526340698</v>
      </c>
      <c r="BD28" s="1">
        <v>8.2502447938327741</v>
      </c>
      <c r="BE28" s="1">
        <v>3.2505732572258732</v>
      </c>
      <c r="BF28" s="1">
        <v>5.4596811351907536E-3</v>
      </c>
      <c r="BG28" s="1">
        <v>2.9178402709285643E-2</v>
      </c>
      <c r="BH28" s="1">
        <v>7.2702040885051056E-2</v>
      </c>
      <c r="BI28" s="1">
        <v>7.3692469738038557E-2</v>
      </c>
      <c r="BJ28" s="1">
        <v>3.5515938701735618E-2</v>
      </c>
      <c r="BK28" s="1">
        <v>0.37552337304438171</v>
      </c>
      <c r="BL28" s="1">
        <v>1.8326259217714453</v>
      </c>
      <c r="BM28" s="1">
        <v>2.2124885885471381</v>
      </c>
      <c r="BN28" s="1">
        <v>1.6382541754528199</v>
      </c>
      <c r="BO28" s="1">
        <v>0.90375395393516922</v>
      </c>
      <c r="BP28" s="1">
        <v>0.3112006640651222</v>
      </c>
      <c r="BQ28" s="1">
        <v>4.8557228375027499E-4</v>
      </c>
      <c r="BR28" s="1">
        <v>8.7870604271509073E-4</v>
      </c>
      <c r="BS28" s="1">
        <v>1.3841294097500275E-3</v>
      </c>
      <c r="BT28" s="1">
        <v>6.0864400372206565E-3</v>
      </c>
      <c r="BU28" s="1">
        <v>6.2570178438907956E-2</v>
      </c>
      <c r="BV28" s="1">
        <v>0.33833016147538986</v>
      </c>
      <c r="BW28" s="1">
        <v>0.72050917979649198</v>
      </c>
      <c r="BX28" s="1">
        <v>0.69747578220376438</v>
      </c>
      <c r="BY28" s="1">
        <v>0.16392664783747629</v>
      </c>
      <c r="BZ28" s="1">
        <v>0</v>
      </c>
      <c r="CA28" s="1">
        <v>0</v>
      </c>
      <c r="CB28" s="1">
        <v>6.0505677633496673E-2</v>
      </c>
      <c r="CC28" s="1">
        <v>3.140608786448211E-2</v>
      </c>
      <c r="CD28" s="1">
        <v>4.4343667833071018E-2</v>
      </c>
      <c r="CE28" s="1">
        <v>5.9329120164478E-2</v>
      </c>
      <c r="CF28" s="1">
        <v>5.7336627435037979E-2</v>
      </c>
    </row>
    <row r="29" spans="1:84" ht="15" customHeight="1" x14ac:dyDescent="0.15">
      <c r="A29" t="str">
        <f t="shared" si="0"/>
        <v>WT liver</v>
      </c>
      <c r="B29" s="1">
        <v>8.8448756268728074E-3</v>
      </c>
      <c r="C29" s="1">
        <v>2.428286602036004E-2</v>
      </c>
      <c r="D29" s="1">
        <v>5.9635923813432124E-3</v>
      </c>
      <c r="E29" s="1">
        <v>6.2869597486836463E-3</v>
      </c>
      <c r="F29" s="1">
        <v>2.1287486987666745E-2</v>
      </c>
      <c r="G29" s="1">
        <v>1.0746915097551714E-2</v>
      </c>
      <c r="H29" s="1">
        <v>1.9665062481195743E-2</v>
      </c>
      <c r="I29" s="1">
        <v>7.8109526044978306E-3</v>
      </c>
      <c r="J29" s="1">
        <v>8.0449343786199341E-3</v>
      </c>
      <c r="K29" s="1">
        <v>3.8724964031946606E-2</v>
      </c>
      <c r="L29" s="1">
        <v>1.6697027771309741E-2</v>
      </c>
      <c r="M29" s="1">
        <v>2.7143259420675494E-2</v>
      </c>
      <c r="N29" s="1">
        <v>1.3396505080010326E-2</v>
      </c>
      <c r="O29" s="1">
        <v>2.8736273067083512E-2</v>
      </c>
      <c r="P29" s="1">
        <v>4.2741987652922302E-2</v>
      </c>
      <c r="Q29" s="1">
        <v>4.7255615450010516E-2</v>
      </c>
      <c r="R29" s="1">
        <v>1.6323081614226929E-2</v>
      </c>
      <c r="S29" s="1">
        <v>2.4488109327801735E-2</v>
      </c>
      <c r="T29" s="1">
        <v>2.4003780860903965E-2</v>
      </c>
      <c r="U29" s="1">
        <v>0.17570462691992633</v>
      </c>
      <c r="V29" s="1">
        <v>0.30821749111715113</v>
      </c>
      <c r="W29" s="1">
        <v>0.20906792253904155</v>
      </c>
      <c r="X29" s="1">
        <v>2.528670650859954E-2</v>
      </c>
      <c r="Y29" s="1">
        <v>0</v>
      </c>
      <c r="Z29" s="1">
        <v>7.7119873864100172E-2</v>
      </c>
      <c r="AA29" s="1">
        <v>1.8445849239978065E-2</v>
      </c>
      <c r="AB29" s="1">
        <v>5.9024655080388948E-3</v>
      </c>
      <c r="AC29" s="1">
        <v>0.16283288944551272</v>
      </c>
      <c r="AD29" s="1">
        <v>1.0329450066346697</v>
      </c>
      <c r="AE29" s="1">
        <v>4.1082981260826248</v>
      </c>
      <c r="AF29" s="1">
        <v>4.7981832704786109</v>
      </c>
      <c r="AG29" s="1">
        <v>0.56966476721782566</v>
      </c>
      <c r="AH29" s="1">
        <v>4.5347977819320304E-2</v>
      </c>
      <c r="AI29" s="1">
        <v>0.17008697569497783</v>
      </c>
      <c r="AJ29" s="1">
        <v>0.32218880706099812</v>
      </c>
      <c r="AK29" s="1">
        <v>0</v>
      </c>
      <c r="AL29" s="1">
        <v>9.5459829587352135E-2</v>
      </c>
      <c r="AM29" s="1">
        <v>0</v>
      </c>
      <c r="AN29" s="1">
        <v>0.87698815606213676</v>
      </c>
      <c r="AO29" s="1">
        <v>4.0264534264260128</v>
      </c>
      <c r="AP29" s="1">
        <v>14.898040179333767</v>
      </c>
      <c r="AQ29" s="1">
        <v>23.558130173986434</v>
      </c>
      <c r="AR29" s="1">
        <v>8.4367558792852506</v>
      </c>
      <c r="AS29" s="1">
        <v>1.8126501482923513E-2</v>
      </c>
      <c r="AT29" s="1">
        <v>0.15139725584807096</v>
      </c>
      <c r="AU29" s="1">
        <v>0.29295384179940737</v>
      </c>
      <c r="AV29" s="1">
        <v>0.29640971163605373</v>
      </c>
      <c r="AW29" s="1">
        <v>2.26146475943995E-2</v>
      </c>
      <c r="AX29" s="1">
        <v>4.671664470795224E-2</v>
      </c>
      <c r="AY29" s="1">
        <v>0.24133167824147694</v>
      </c>
      <c r="AZ29" s="1">
        <v>1.5614212097596774</v>
      </c>
      <c r="BA29" s="1">
        <v>0</v>
      </c>
      <c r="BB29" s="1">
        <v>4.6678112053484444</v>
      </c>
      <c r="BC29" s="1">
        <v>9.2073171858982796</v>
      </c>
      <c r="BD29" s="1">
        <v>7.8360658890277506</v>
      </c>
      <c r="BE29" s="1">
        <v>2.9975612033835262</v>
      </c>
      <c r="BF29" s="1">
        <v>9.6681007378128132E-3</v>
      </c>
      <c r="BG29" s="1">
        <v>2.7968850644650916E-2</v>
      </c>
      <c r="BH29" s="1">
        <v>5.5326376063275652E-2</v>
      </c>
      <c r="BI29" s="1">
        <v>5.7539699808282288E-2</v>
      </c>
      <c r="BJ29" s="1">
        <v>3.0819571974302087E-2</v>
      </c>
      <c r="BK29" s="1">
        <v>0.46618583868081165</v>
      </c>
      <c r="BL29" s="1">
        <v>1.7223625799264668</v>
      </c>
      <c r="BM29" s="1">
        <v>1.9020546981705309</v>
      </c>
      <c r="BN29" s="1">
        <v>1.2758470504105845</v>
      </c>
      <c r="BO29" s="1">
        <v>0.57723946811633442</v>
      </c>
      <c r="BP29" s="1">
        <v>0.19734861065532833</v>
      </c>
      <c r="BQ29" s="1">
        <v>8.6943553171631594E-3</v>
      </c>
      <c r="BR29" s="1">
        <v>4.7264931694996713E-3</v>
      </c>
      <c r="BS29" s="1">
        <v>1.4854392619283974E-4</v>
      </c>
      <c r="BT29" s="1">
        <v>4.0515483225640192E-3</v>
      </c>
      <c r="BU29" s="1">
        <v>7.5309327801849416E-2</v>
      </c>
      <c r="BV29" s="1">
        <v>0.31995718804980888</v>
      </c>
      <c r="BW29" s="1">
        <v>0.67069382603637384</v>
      </c>
      <c r="BX29" s="1">
        <v>0.59944433345237036</v>
      </c>
      <c r="BY29" s="1">
        <v>0.1189214811355085</v>
      </c>
      <c r="BZ29" s="1">
        <v>1.7798375387271619E-2</v>
      </c>
      <c r="CA29" s="1">
        <v>0</v>
      </c>
      <c r="CB29" s="1">
        <v>5.7760177329897758E-2</v>
      </c>
      <c r="CC29" s="1">
        <v>3.1529102733283819E-2</v>
      </c>
      <c r="CD29" s="1">
        <v>3.3596649923397309E-2</v>
      </c>
      <c r="CE29" s="1">
        <v>4.2248400331194411E-2</v>
      </c>
      <c r="CF29" s="1">
        <v>3.9467726751283447E-2</v>
      </c>
    </row>
    <row r="30" spans="1:84" ht="15" customHeight="1" x14ac:dyDescent="0.15">
      <c r="A30" t="str">
        <f t="shared" si="0"/>
        <v>COX14 liver</v>
      </c>
      <c r="B30" s="1">
        <v>1.7305275233416836E-2</v>
      </c>
      <c r="C30" s="1">
        <v>7.8433488191485518E-2</v>
      </c>
      <c r="D30" s="1">
        <v>4.0965707364848024E-2</v>
      </c>
      <c r="E30" s="1">
        <v>1.6247005781586204E-2</v>
      </c>
      <c r="F30" s="1">
        <v>0.12360779870194176</v>
      </c>
      <c r="G30" s="1">
        <v>2.4012095889063497E-2</v>
      </c>
      <c r="H30" s="1">
        <v>0.12499041947125321</v>
      </c>
      <c r="I30" s="1">
        <v>0</v>
      </c>
      <c r="J30" s="1">
        <v>2.1868110924148153E-2</v>
      </c>
      <c r="K30" s="1">
        <v>0.26817093205300774</v>
      </c>
      <c r="L30" s="1">
        <v>4.8339628123712154E-2</v>
      </c>
      <c r="M30" s="1">
        <v>0.2340585570756939</v>
      </c>
      <c r="N30" s="1">
        <v>1.4134533571698206E-2</v>
      </c>
      <c r="O30" s="1">
        <v>3.5428090317432548E-2</v>
      </c>
      <c r="P30" s="1">
        <v>5.6751487715147812E-2</v>
      </c>
      <c r="Q30" s="1">
        <v>0.36875709657600586</v>
      </c>
      <c r="R30" s="1">
        <v>3.3828781000883441E-2</v>
      </c>
      <c r="S30" s="1">
        <v>5.7385649073823486E-2</v>
      </c>
      <c r="T30" s="1">
        <v>0.25598672107564097</v>
      </c>
      <c r="U30" s="1">
        <v>0.13317544854454175</v>
      </c>
      <c r="V30" s="1">
        <v>0.30734433024959074</v>
      </c>
      <c r="W30" s="1">
        <v>0.24224177233746347</v>
      </c>
      <c r="X30" s="1">
        <v>0.31127762480342497</v>
      </c>
      <c r="Y30" s="1">
        <v>0</v>
      </c>
      <c r="Z30" s="1">
        <v>0.11111024654802154</v>
      </c>
      <c r="AA30" s="1">
        <v>2.9498699952510272E-2</v>
      </c>
      <c r="AB30" s="1">
        <v>0.15794785633004868</v>
      </c>
      <c r="AC30" s="1">
        <v>0</v>
      </c>
      <c r="AD30" s="1">
        <v>0.67927223410456972</v>
      </c>
      <c r="AE30" s="1">
        <v>3.3777396070824945</v>
      </c>
      <c r="AF30" s="1">
        <v>5.553772453971761</v>
      </c>
      <c r="AG30" s="1">
        <v>1.1037655072910737</v>
      </c>
      <c r="AH30" s="1">
        <v>4.3477532906646819E-2</v>
      </c>
      <c r="AI30" s="1">
        <v>0.15404221466363052</v>
      </c>
      <c r="AJ30" s="1">
        <v>0.40120655269239053</v>
      </c>
      <c r="AK30" s="1">
        <v>0</v>
      </c>
      <c r="AL30" s="1">
        <v>3.9950256734919906E-2</v>
      </c>
      <c r="AM30" s="1">
        <v>7.6921871267976366E-2</v>
      </c>
      <c r="AN30" s="1">
        <v>0.46861726626186395</v>
      </c>
      <c r="AO30" s="1">
        <v>2.4941530886685768</v>
      </c>
      <c r="AP30" s="1">
        <v>11.391090943409441</v>
      </c>
      <c r="AQ30" s="1">
        <v>24.701582668544059</v>
      </c>
      <c r="AR30" s="1">
        <v>14.271585502392719</v>
      </c>
      <c r="AS30" s="1">
        <v>0.15705313999304341</v>
      </c>
      <c r="AT30" s="1">
        <v>0.10560748993743319</v>
      </c>
      <c r="AU30" s="1">
        <v>0.31987745773173476</v>
      </c>
      <c r="AV30" s="1">
        <v>0.39094087626219226</v>
      </c>
      <c r="AW30" s="1">
        <v>0</v>
      </c>
      <c r="AX30" s="1">
        <v>0.1053633388249362</v>
      </c>
      <c r="AY30" s="1">
        <v>0.1236784769534198</v>
      </c>
      <c r="AZ30" s="1">
        <v>0.96827121857593934</v>
      </c>
      <c r="BA30" s="1">
        <v>4.6522270716049238E-2</v>
      </c>
      <c r="BB30" s="1">
        <v>3.5901258240009408</v>
      </c>
      <c r="BC30" s="1">
        <v>7.0081107154227231</v>
      </c>
      <c r="BD30" s="1">
        <v>6.7922240483370517</v>
      </c>
      <c r="BE30" s="1">
        <v>3.5501301064577522</v>
      </c>
      <c r="BF30" s="1">
        <v>0.12958670229204644</v>
      </c>
      <c r="BG30" s="1">
        <v>3.3124502270345808E-2</v>
      </c>
      <c r="BH30" s="1">
        <v>3.1957976681944639E-2</v>
      </c>
      <c r="BI30" s="1">
        <v>6.7839391225260809E-2</v>
      </c>
      <c r="BJ30" s="1">
        <v>3.1980328728230666E-2</v>
      </c>
      <c r="BK30" s="1">
        <v>0.2528968924851317</v>
      </c>
      <c r="BL30" s="1">
        <v>1.302261934599473</v>
      </c>
      <c r="BM30" s="1">
        <v>2.0427662608305006</v>
      </c>
      <c r="BN30" s="1">
        <v>1.8199443640340149</v>
      </c>
      <c r="BO30" s="1">
        <v>0.97527628186521709</v>
      </c>
      <c r="BP30" s="1">
        <v>0.34379574915671418</v>
      </c>
      <c r="BQ30" s="1">
        <v>0</v>
      </c>
      <c r="BR30" s="1">
        <v>3.4781314223752122E-2</v>
      </c>
      <c r="BS30" s="1">
        <v>0</v>
      </c>
      <c r="BT30" s="1">
        <v>0</v>
      </c>
      <c r="BU30" s="1">
        <v>3.6468482198581675E-3</v>
      </c>
      <c r="BV30" s="1">
        <v>0.27600085575187999</v>
      </c>
      <c r="BW30" s="1">
        <v>0.46963186009977531</v>
      </c>
      <c r="BX30" s="1">
        <v>0.66403907211220359</v>
      </c>
      <c r="BY30" s="1">
        <v>0.2347772198910951</v>
      </c>
      <c r="BZ30" s="1">
        <v>0</v>
      </c>
      <c r="CA30" s="1">
        <v>0</v>
      </c>
      <c r="CB30" s="1">
        <v>5.8899558659063003E-2</v>
      </c>
      <c r="CC30" s="1">
        <v>4.7676714584878058E-2</v>
      </c>
      <c r="CD30" s="1">
        <v>4.3205689691488143E-2</v>
      </c>
      <c r="CE30" s="1">
        <v>4.7264853182693634E-2</v>
      </c>
      <c r="CF30" s="1">
        <v>6.0695609302728486E-2</v>
      </c>
    </row>
    <row r="31" spans="1:84" ht="15" customHeight="1" x14ac:dyDescent="0.15">
      <c r="A31" t="str">
        <f t="shared" si="0"/>
        <v>COX14 liver</v>
      </c>
      <c r="B31" s="1">
        <v>0</v>
      </c>
      <c r="C31" s="1">
        <v>0</v>
      </c>
      <c r="D31" s="1">
        <v>3.6477597347479808E-3</v>
      </c>
      <c r="E31" s="1">
        <v>1.1135223287693393E-2</v>
      </c>
      <c r="F31" s="1">
        <v>1.7903957321128396E-2</v>
      </c>
      <c r="G31" s="1">
        <v>2.5557006636780434E-2</v>
      </c>
      <c r="H31" s="1">
        <v>3.1626680638460587E-2</v>
      </c>
      <c r="I31" s="1">
        <v>5.5402514516120936E-3</v>
      </c>
      <c r="J31" s="1">
        <v>1.8185364545381225E-2</v>
      </c>
      <c r="K31" s="1">
        <v>2.9331722298669923E-2</v>
      </c>
      <c r="L31" s="1">
        <v>3.0092392133082305E-2</v>
      </c>
      <c r="M31" s="1">
        <v>4.1158921200092805E-2</v>
      </c>
      <c r="N31" s="1">
        <v>7.5736834078813002E-3</v>
      </c>
      <c r="O31" s="1">
        <v>5.0052046881576773E-2</v>
      </c>
      <c r="P31" s="1">
        <v>7.1340657607924629E-2</v>
      </c>
      <c r="Q31" s="1">
        <v>5.2609996206479097E-2</v>
      </c>
      <c r="R31" s="1">
        <v>3.9217830150587392E-2</v>
      </c>
      <c r="S31" s="1">
        <v>3.4035831596716005E-2</v>
      </c>
      <c r="T31" s="1">
        <v>4.0934392111961267E-2</v>
      </c>
      <c r="U31" s="1">
        <v>0.20460744808259362</v>
      </c>
      <c r="V31" s="1">
        <v>0.61992326634117445</v>
      </c>
      <c r="W31" s="1">
        <v>0.43222743477564279</v>
      </c>
      <c r="X31" s="1">
        <v>5.3098377387823768E-3</v>
      </c>
      <c r="Y31" s="1">
        <v>0</v>
      </c>
      <c r="Z31" s="1">
        <v>0.10809674687852822</v>
      </c>
      <c r="AA31" s="1">
        <v>3.2666903854275169E-2</v>
      </c>
      <c r="AB31" s="1">
        <v>0</v>
      </c>
      <c r="AC31" s="1">
        <v>0.10261832000668383</v>
      </c>
      <c r="AD31" s="1">
        <v>0.87727513688986558</v>
      </c>
      <c r="AE31" s="1">
        <v>4.4103873145605794</v>
      </c>
      <c r="AF31" s="1">
        <v>7.2257015468819183</v>
      </c>
      <c r="AG31" s="1">
        <v>1.1094046125244523</v>
      </c>
      <c r="AH31" s="1">
        <v>0.11275064570594372</v>
      </c>
      <c r="AI31" s="1">
        <v>0.130166212592282</v>
      </c>
      <c r="AJ31" s="1">
        <v>0.35187232513424688</v>
      </c>
      <c r="AK31" s="1">
        <v>7.0515309573925031E-2</v>
      </c>
      <c r="AL31" s="1">
        <v>4.1482014579293736E-2</v>
      </c>
      <c r="AM31" s="1">
        <v>0</v>
      </c>
      <c r="AN31" s="1">
        <v>0.45710429425299981</v>
      </c>
      <c r="AO31" s="1">
        <v>2.420225856274989</v>
      </c>
      <c r="AP31" s="1">
        <v>10.251003560143893</v>
      </c>
      <c r="AQ31" s="1">
        <v>24.750284255106664</v>
      </c>
      <c r="AR31" s="1">
        <v>17.760517348036096</v>
      </c>
      <c r="AS31" s="1">
        <v>1.7914625366798175E-2</v>
      </c>
      <c r="AT31" s="1">
        <v>0.14496575675753384</v>
      </c>
      <c r="AU31" s="1">
        <v>0.26513066640656402</v>
      </c>
      <c r="AV31" s="1">
        <v>0.38399122890602483</v>
      </c>
      <c r="AW31" s="1">
        <v>0</v>
      </c>
      <c r="AX31" s="1">
        <v>0.11118057193394745</v>
      </c>
      <c r="AY31" s="1">
        <v>9.708663395754355E-2</v>
      </c>
      <c r="AZ31" s="1">
        <v>0.72647544734212799</v>
      </c>
      <c r="BA31" s="1">
        <v>0</v>
      </c>
      <c r="BB31" s="1">
        <v>2.6009016197025181</v>
      </c>
      <c r="BC31" s="1">
        <v>6.0643901033341745</v>
      </c>
      <c r="BD31" s="1">
        <v>7.3081977300008063</v>
      </c>
      <c r="BE31" s="1">
        <v>4.5801417621296618</v>
      </c>
      <c r="BF31" s="1">
        <v>6.8866596881235762E-3</v>
      </c>
      <c r="BG31" s="1">
        <v>0</v>
      </c>
      <c r="BH31" s="1">
        <v>4.5765329482495336E-2</v>
      </c>
      <c r="BI31" s="1">
        <v>5.6540159080170134E-2</v>
      </c>
      <c r="BJ31" s="1">
        <v>3.5659213886793689E-2</v>
      </c>
      <c r="BK31" s="1">
        <v>0.16950402223913988</v>
      </c>
      <c r="BL31" s="1">
        <v>0.66238275238070121</v>
      </c>
      <c r="BM31" s="1">
        <v>1.107388535272156</v>
      </c>
      <c r="BN31" s="1">
        <v>1.1096954703709734</v>
      </c>
      <c r="BO31" s="1">
        <v>0.81333376000899937</v>
      </c>
      <c r="BP31" s="1">
        <v>0.43509527372847551</v>
      </c>
      <c r="BQ31" s="1">
        <v>8.367006331699843E-2</v>
      </c>
      <c r="BR31" s="1">
        <v>4.2989385425923595E-3</v>
      </c>
      <c r="BS31" s="1">
        <v>0</v>
      </c>
      <c r="BT31" s="1">
        <v>7.0268533463250672E-3</v>
      </c>
      <c r="BU31" s="1">
        <v>2.8718008807632641E-2</v>
      </c>
      <c r="BV31" s="1">
        <v>0.130086657948291</v>
      </c>
      <c r="BW31" s="1">
        <v>0.31810772968033357</v>
      </c>
      <c r="BX31" s="1">
        <v>0.40995381418021604</v>
      </c>
      <c r="BY31" s="1">
        <v>0.17637629874743818</v>
      </c>
      <c r="BZ31" s="1">
        <v>0</v>
      </c>
      <c r="CA31" s="1">
        <v>0</v>
      </c>
      <c r="CB31" s="1">
        <v>9.2948831252091003E-3</v>
      </c>
      <c r="CC31" s="1">
        <v>1.7896093249908939E-2</v>
      </c>
      <c r="CD31" s="1">
        <v>2.2602854387384828E-2</v>
      </c>
      <c r="CE31" s="1">
        <v>2.7596519462034435E-2</v>
      </c>
      <c r="CF31" s="1">
        <v>3.7659856084312757E-2</v>
      </c>
    </row>
    <row r="32" spans="1:84" ht="15" customHeight="1" x14ac:dyDescent="0.15">
      <c r="A32" t="str">
        <f t="shared" si="0"/>
        <v>COX14 liver</v>
      </c>
      <c r="B32" s="1">
        <v>2.0617980754486626E-4</v>
      </c>
      <c r="C32" s="1">
        <v>0</v>
      </c>
      <c r="D32" s="1">
        <v>0</v>
      </c>
      <c r="E32" s="1">
        <v>7.9408991407356434E-4</v>
      </c>
      <c r="F32" s="1">
        <v>3.172607064759316E-3</v>
      </c>
      <c r="G32" s="1">
        <v>0</v>
      </c>
      <c r="H32" s="1">
        <v>1.4394303893384478E-2</v>
      </c>
      <c r="I32" s="1">
        <v>3.4259086568138713E-4</v>
      </c>
      <c r="J32" s="1">
        <v>0</v>
      </c>
      <c r="K32" s="1">
        <v>1.4689661668822407E-2</v>
      </c>
      <c r="L32" s="1">
        <v>9.6683747196388142E-3</v>
      </c>
      <c r="M32" s="1">
        <v>2.6064812491023923E-2</v>
      </c>
      <c r="N32" s="1">
        <v>4.7309163630379182E-3</v>
      </c>
      <c r="O32" s="1">
        <v>2.6664362363448258E-2</v>
      </c>
      <c r="P32" s="1">
        <v>5.0160052471024869E-2</v>
      </c>
      <c r="Q32" s="1">
        <v>4.7299279706138724E-2</v>
      </c>
      <c r="R32" s="1">
        <v>1.5052362022172087E-2</v>
      </c>
      <c r="S32" s="1">
        <v>1.2677596985637238E-2</v>
      </c>
      <c r="T32" s="1">
        <v>3.2828978738935519E-2</v>
      </c>
      <c r="U32" s="1">
        <v>0.15266487201167245</v>
      </c>
      <c r="V32" s="1">
        <v>0.48218708975874514</v>
      </c>
      <c r="W32" s="1">
        <v>0.41785485621304963</v>
      </c>
      <c r="X32" s="1">
        <v>3.7064916392902429E-2</v>
      </c>
      <c r="Y32" s="1">
        <v>0</v>
      </c>
      <c r="Z32" s="1">
        <v>0.10236028991300006</v>
      </c>
      <c r="AA32" s="1">
        <v>1.7641159276774832E-2</v>
      </c>
      <c r="AB32" s="1">
        <v>2.2313086022281458E-3</v>
      </c>
      <c r="AC32" s="1">
        <v>8.9726374085598498E-2</v>
      </c>
      <c r="AD32" s="1">
        <v>0.77204655186795157</v>
      </c>
      <c r="AE32" s="1">
        <v>4.1907716825409329</v>
      </c>
      <c r="AF32" s="1">
        <v>7.4244230595611844</v>
      </c>
      <c r="AG32" s="1">
        <v>1.440748107838328</v>
      </c>
      <c r="AH32" s="1">
        <v>8.9498498503413626E-2</v>
      </c>
      <c r="AI32" s="1">
        <v>0.12255796891083537</v>
      </c>
      <c r="AJ32" s="1">
        <v>0.35340620575920867</v>
      </c>
      <c r="AK32" s="1">
        <v>9.3418160231788661E-3</v>
      </c>
      <c r="AL32" s="1">
        <v>3.8173713994836822E-2</v>
      </c>
      <c r="AM32" s="1">
        <v>0</v>
      </c>
      <c r="AN32" s="1">
        <v>0.42096821561007769</v>
      </c>
      <c r="AO32" s="1">
        <v>2.2368101927289565</v>
      </c>
      <c r="AP32" s="1">
        <v>10.130509948387065</v>
      </c>
      <c r="AQ32" s="1">
        <v>25.012220471186442</v>
      </c>
      <c r="AR32" s="1">
        <v>17.840314528823498</v>
      </c>
      <c r="AS32" s="1">
        <v>7.0865856884242726E-2</v>
      </c>
      <c r="AT32" s="1">
        <v>0.12959035372384131</v>
      </c>
      <c r="AU32" s="1">
        <v>0.23573800443698759</v>
      </c>
      <c r="AV32" s="1">
        <v>0.3838988619782332</v>
      </c>
      <c r="AW32" s="1">
        <v>0</v>
      </c>
      <c r="AX32" s="1">
        <v>0.11278459227716991</v>
      </c>
      <c r="AY32" s="1">
        <v>9.8342188700354188E-2</v>
      </c>
      <c r="AZ32" s="1">
        <v>0.73662236554170268</v>
      </c>
      <c r="BA32" s="1">
        <v>0</v>
      </c>
      <c r="BB32" s="1">
        <v>2.8163379593847822</v>
      </c>
      <c r="BC32" s="1">
        <v>6.2827802796383443</v>
      </c>
      <c r="BD32" s="1">
        <v>6.977446445685386</v>
      </c>
      <c r="BE32" s="1">
        <v>4.1985490545377449</v>
      </c>
      <c r="BF32" s="1">
        <v>5.3730346032923468E-2</v>
      </c>
      <c r="BG32" s="1">
        <v>1.2563234037270466E-2</v>
      </c>
      <c r="BH32" s="1">
        <v>4.7624587838997617E-2</v>
      </c>
      <c r="BI32" s="1">
        <v>5.3479655072917825E-2</v>
      </c>
      <c r="BJ32" s="1">
        <v>3.134552574273862E-2</v>
      </c>
      <c r="BK32" s="1">
        <v>0.16502578624245995</v>
      </c>
      <c r="BL32" s="1">
        <v>0.77440560846096307</v>
      </c>
      <c r="BM32" s="1">
        <v>1.2770946382787112</v>
      </c>
      <c r="BN32" s="1">
        <v>1.241576041333307</v>
      </c>
      <c r="BO32" s="1">
        <v>0.89036928309928254</v>
      </c>
      <c r="BP32" s="1">
        <v>0.420457546470551</v>
      </c>
      <c r="BQ32" s="1">
        <v>8.8628586950178931E-2</v>
      </c>
      <c r="BR32" s="1">
        <v>2.502565907980554E-3</v>
      </c>
      <c r="BS32" s="1">
        <v>0</v>
      </c>
      <c r="BT32" s="1">
        <v>7.0551257602053411E-3</v>
      </c>
      <c r="BU32" s="1">
        <v>2.8082509453651965E-2</v>
      </c>
      <c r="BV32" s="1">
        <v>0.14624929204360487</v>
      </c>
      <c r="BW32" s="1">
        <v>0.32689394919821602</v>
      </c>
      <c r="BX32" s="1">
        <v>0.42504920292229237</v>
      </c>
      <c r="BY32" s="1">
        <v>0.18206921595490008</v>
      </c>
      <c r="BZ32" s="1">
        <v>0</v>
      </c>
      <c r="CA32" s="1">
        <v>0</v>
      </c>
      <c r="CB32" s="1">
        <v>2.0137361257479777E-2</v>
      </c>
      <c r="CC32" s="1">
        <v>1.9571728899030912E-2</v>
      </c>
      <c r="CD32" s="1">
        <v>2.6158220295640949E-2</v>
      </c>
      <c r="CE32" s="1">
        <v>3.2502214469393428E-2</v>
      </c>
      <c r="CF32" s="1">
        <v>4.2203814423287855E-2</v>
      </c>
    </row>
    <row r="33" spans="1:84" ht="15" customHeight="1" x14ac:dyDescent="0.15">
      <c r="A33" t="str">
        <f t="shared" si="0"/>
        <v>COX14 liver</v>
      </c>
      <c r="B33" s="1">
        <v>9.4980344318747727E-3</v>
      </c>
      <c r="C33" s="1">
        <v>3.6566220764893201E-2</v>
      </c>
      <c r="D33" s="1">
        <v>3.4329380798388993E-2</v>
      </c>
      <c r="E33" s="1">
        <v>4.6137642155343276E-3</v>
      </c>
      <c r="F33" s="1">
        <v>3.4685166794383347E-2</v>
      </c>
      <c r="G33" s="1">
        <v>1.3180258492693737E-2</v>
      </c>
      <c r="H33" s="1">
        <v>7.9457862064113052E-2</v>
      </c>
      <c r="I33" s="1">
        <v>9.1826082825011996E-3</v>
      </c>
      <c r="J33" s="1">
        <v>2.0827454779534998E-2</v>
      </c>
      <c r="K33" s="1">
        <v>0.12336078039706133</v>
      </c>
      <c r="L33" s="1">
        <v>2.8258480290669012E-2</v>
      </c>
      <c r="M33" s="1">
        <v>0.10757177294877396</v>
      </c>
      <c r="N33" s="1">
        <v>7.4708644795276708E-3</v>
      </c>
      <c r="O33" s="1">
        <v>3.1235182019924517E-2</v>
      </c>
      <c r="P33" s="1">
        <v>4.5506306741161157E-2</v>
      </c>
      <c r="Q33" s="1">
        <v>0.13324083686549187</v>
      </c>
      <c r="R33" s="1">
        <v>2.4897115063305796E-2</v>
      </c>
      <c r="S33" s="1">
        <v>4.8614227318847458E-2</v>
      </c>
      <c r="T33" s="1">
        <v>9.4223692961715691E-2</v>
      </c>
      <c r="U33" s="1">
        <v>0.11382494615566914</v>
      </c>
      <c r="V33" s="1">
        <v>0.21227077139778225</v>
      </c>
      <c r="W33" s="1">
        <v>0.17038891848898405</v>
      </c>
      <c r="X33" s="1">
        <v>8.8694160735673863E-2</v>
      </c>
      <c r="Y33" s="1">
        <v>0</v>
      </c>
      <c r="Z33" s="1">
        <v>7.0932197740475711E-2</v>
      </c>
      <c r="AA33" s="1">
        <v>3.1416388807796847E-2</v>
      </c>
      <c r="AB33" s="1">
        <v>3.3319809732045985E-2</v>
      </c>
      <c r="AC33" s="1">
        <v>7.3322946101507996E-2</v>
      </c>
      <c r="AD33" s="1">
        <v>0.68597722909329306</v>
      </c>
      <c r="AE33" s="1">
        <v>3.0180109840357643</v>
      </c>
      <c r="AF33" s="1">
        <v>4.0387015118524365</v>
      </c>
      <c r="AG33" s="1">
        <v>0.66000841278943256</v>
      </c>
      <c r="AH33" s="1">
        <v>2.4507461789478057E-2</v>
      </c>
      <c r="AI33" s="1">
        <v>0.15519925697082029</v>
      </c>
      <c r="AJ33" s="1">
        <v>0.3374377381727604</v>
      </c>
      <c r="AK33" s="1">
        <v>3.0353654806971754E-2</v>
      </c>
      <c r="AL33" s="1">
        <v>4.4463143213539648E-2</v>
      </c>
      <c r="AM33" s="1">
        <v>1.8549162396238803E-2</v>
      </c>
      <c r="AN33" s="1">
        <v>0.5441381433984781</v>
      </c>
      <c r="AO33" s="1">
        <v>3.1420158592825422</v>
      </c>
      <c r="AP33" s="1">
        <v>13.401998665506227</v>
      </c>
      <c r="AQ33" s="1">
        <v>23.82076971403086</v>
      </c>
      <c r="AR33" s="1">
        <v>8.2034327384169803</v>
      </c>
      <c r="AS33" s="1">
        <v>6.9296083193167352E-2</v>
      </c>
      <c r="AT33" s="1">
        <v>0.14460629584151363</v>
      </c>
      <c r="AU33" s="1">
        <v>0.3537335883577325</v>
      </c>
      <c r="AV33" s="1">
        <v>0.37777676433989743</v>
      </c>
      <c r="AW33" s="1">
        <v>2.501483799415747E-2</v>
      </c>
      <c r="AX33" s="1">
        <v>6.6978309757985521E-2</v>
      </c>
      <c r="AY33" s="1">
        <v>0.16083622466893696</v>
      </c>
      <c r="AZ33" s="1">
        <v>1.2515507626574935</v>
      </c>
      <c r="BA33" s="1">
        <v>0</v>
      </c>
      <c r="BB33" s="1">
        <v>4.7538568819708793</v>
      </c>
      <c r="BC33" s="1">
        <v>10.011840769744742</v>
      </c>
      <c r="BD33" s="1">
        <v>8.5082308669021192</v>
      </c>
      <c r="BE33" s="1">
        <v>3.2875121391444084</v>
      </c>
      <c r="BF33" s="1">
        <v>5.9793116487997823E-2</v>
      </c>
      <c r="BG33" s="1">
        <v>4.3388681457039849E-2</v>
      </c>
      <c r="BH33" s="1">
        <v>7.4977791405165986E-2</v>
      </c>
      <c r="BI33" s="1">
        <v>8.2760471370864133E-2</v>
      </c>
      <c r="BJ33" s="1">
        <v>4.0412218037352239E-2</v>
      </c>
      <c r="BK33" s="1">
        <v>0.46519293686129737</v>
      </c>
      <c r="BL33" s="1">
        <v>2.0342472763809027</v>
      </c>
      <c r="BM33" s="1">
        <v>2.526700673395279</v>
      </c>
      <c r="BN33" s="1">
        <v>1.8910703157319595</v>
      </c>
      <c r="BO33" s="1">
        <v>0.99989163094802158</v>
      </c>
      <c r="BP33" s="1">
        <v>0.31404584939518654</v>
      </c>
      <c r="BQ33" s="1">
        <v>0</v>
      </c>
      <c r="BR33" s="1">
        <v>1.078304897589652E-2</v>
      </c>
      <c r="BS33" s="1">
        <v>8.3746199640580398E-3</v>
      </c>
      <c r="BT33" s="1">
        <v>6.0786638611689536E-3</v>
      </c>
      <c r="BU33" s="1">
        <v>7.493037127153987E-2</v>
      </c>
      <c r="BV33" s="1">
        <v>0.38628475985423932</v>
      </c>
      <c r="BW33" s="1">
        <v>0.85825666045626614</v>
      </c>
      <c r="BX33" s="1">
        <v>0.89582069085478455</v>
      </c>
      <c r="BY33" s="1">
        <v>0</v>
      </c>
      <c r="BZ33" s="1">
        <v>0</v>
      </c>
      <c r="CA33" s="1">
        <v>4.5247695141825278E-3</v>
      </c>
      <c r="CB33" s="1">
        <v>9.5657033432170038E-2</v>
      </c>
      <c r="CC33" s="1">
        <v>6.023412899915017E-2</v>
      </c>
      <c r="CD33" s="1">
        <v>7.5132435482115068E-2</v>
      </c>
      <c r="CE33" s="1">
        <v>9.084950013645543E-2</v>
      </c>
      <c r="CF33" s="1">
        <v>8.2905006527731653E-2</v>
      </c>
    </row>
    <row r="34" spans="1:84" ht="15" customHeight="1" x14ac:dyDescent="0.15">
      <c r="A34" t="str">
        <f t="shared" si="0"/>
        <v>COX14 liver</v>
      </c>
      <c r="B34" s="1">
        <v>0</v>
      </c>
      <c r="C34" s="1">
        <v>0</v>
      </c>
      <c r="D34" s="1">
        <v>0</v>
      </c>
      <c r="E34" s="1">
        <v>0</v>
      </c>
      <c r="F34" s="1">
        <v>4.2669095838657614E-3</v>
      </c>
      <c r="G34" s="1">
        <v>1.0676823494346453E-2</v>
      </c>
      <c r="H34" s="1">
        <v>2.2787190945936169E-2</v>
      </c>
      <c r="I34" s="1">
        <v>0</v>
      </c>
      <c r="J34" s="1">
        <v>0</v>
      </c>
      <c r="K34" s="1">
        <v>1.2757936297160632E-2</v>
      </c>
      <c r="L34" s="1">
        <v>3.4664684672465317E-3</v>
      </c>
      <c r="M34" s="1">
        <v>4.1250559830233562E-2</v>
      </c>
      <c r="N34" s="1">
        <v>0</v>
      </c>
      <c r="O34" s="1">
        <v>0</v>
      </c>
      <c r="P34" s="1">
        <v>0</v>
      </c>
      <c r="Q34" s="1">
        <v>4.0334186382343776E-2</v>
      </c>
      <c r="R34" s="1">
        <v>0</v>
      </c>
      <c r="S34" s="1">
        <v>0</v>
      </c>
      <c r="T34" s="1">
        <v>4.152151597859282E-2</v>
      </c>
      <c r="U34" s="1">
        <v>7.078475857649473E-2</v>
      </c>
      <c r="V34" s="1">
        <v>0.2110189394977571</v>
      </c>
      <c r="W34" s="1">
        <v>0.14579403838290017</v>
      </c>
      <c r="X34" s="1">
        <v>0</v>
      </c>
      <c r="Y34" s="1">
        <v>0</v>
      </c>
      <c r="Z34" s="1">
        <v>7.9329230253371102E-2</v>
      </c>
      <c r="AA34" s="1">
        <v>0</v>
      </c>
      <c r="AB34" s="1">
        <v>0</v>
      </c>
      <c r="AC34" s="1">
        <v>0</v>
      </c>
      <c r="AD34" s="1">
        <v>0.47854976944273037</v>
      </c>
      <c r="AE34" s="1">
        <v>2.4297638508796688</v>
      </c>
      <c r="AF34" s="1">
        <v>4.0605539410032705</v>
      </c>
      <c r="AG34" s="1">
        <v>0.82411032245396065</v>
      </c>
      <c r="AH34" s="1">
        <v>0</v>
      </c>
      <c r="AI34" s="1">
        <v>0.14193844469361908</v>
      </c>
      <c r="AJ34" s="1">
        <v>0.31055309518183827</v>
      </c>
      <c r="AK34" s="1">
        <v>0</v>
      </c>
      <c r="AL34" s="1">
        <v>0</v>
      </c>
      <c r="AM34" s="1">
        <v>0</v>
      </c>
      <c r="AN34" s="1">
        <v>0.27868227885327473</v>
      </c>
      <c r="AO34" s="1">
        <v>1.905840153240854</v>
      </c>
      <c r="AP34" s="1">
        <v>8.6711497398409154</v>
      </c>
      <c r="AQ34" s="1">
        <v>19.803728973634314</v>
      </c>
      <c r="AR34" s="1">
        <v>12.666059695542637</v>
      </c>
      <c r="AS34" s="1">
        <v>3.8610794926656568E-2</v>
      </c>
      <c r="AT34" s="1">
        <v>0.14029016110075029</v>
      </c>
      <c r="AU34" s="1">
        <v>0.37631884375851626</v>
      </c>
      <c r="AV34" s="1">
        <v>0.49423266865572518</v>
      </c>
      <c r="AW34" s="1">
        <v>0</v>
      </c>
      <c r="AX34" s="1">
        <v>0.10450381145605174</v>
      </c>
      <c r="AY34" s="1">
        <v>7.902654316064138E-2</v>
      </c>
      <c r="AZ34" s="1">
        <v>0.73825119670725425</v>
      </c>
      <c r="BA34" s="1">
        <v>0</v>
      </c>
      <c r="BB34" s="1">
        <v>3.4910380366749987</v>
      </c>
      <c r="BC34" s="1">
        <v>9.2836455588444675</v>
      </c>
      <c r="BD34" s="1">
        <v>11.294413328886996</v>
      </c>
      <c r="BE34" s="1">
        <v>6.6122161037927381</v>
      </c>
      <c r="BF34" s="1">
        <v>1.1106820140466831E-3</v>
      </c>
      <c r="BG34" s="1">
        <v>3.6224785843410434E-2</v>
      </c>
      <c r="BH34" s="1">
        <v>0.11233700311164403</v>
      </c>
      <c r="BI34" s="1">
        <v>0.12980990808766416</v>
      </c>
      <c r="BJ34" s="1">
        <v>7.5975812304852314E-2</v>
      </c>
      <c r="BK34" s="1">
        <v>0.24520489903619616</v>
      </c>
      <c r="BL34" s="1">
        <v>1.3773077651972447</v>
      </c>
      <c r="BM34" s="1">
        <v>2.5417457604505822</v>
      </c>
      <c r="BN34" s="1">
        <v>2.7215653212675348</v>
      </c>
      <c r="BO34" s="1">
        <v>2.0373380832608929</v>
      </c>
      <c r="BP34" s="1">
        <v>1.1112945281550772</v>
      </c>
      <c r="BQ34" s="1">
        <v>0.16217011135114529</v>
      </c>
      <c r="BR34" s="1">
        <v>0</v>
      </c>
      <c r="BS34" s="1">
        <v>0</v>
      </c>
      <c r="BT34" s="1">
        <v>2.5510348490321022E-2</v>
      </c>
      <c r="BU34" s="1">
        <v>4.5479579266665578E-2</v>
      </c>
      <c r="BV34" s="1">
        <v>0.39470997548500025</v>
      </c>
      <c r="BW34" s="1">
        <v>1.130821422045835</v>
      </c>
      <c r="BX34" s="1">
        <v>1.6232227602942706</v>
      </c>
      <c r="BY34" s="1">
        <v>0.59726114630545668</v>
      </c>
      <c r="BZ34" s="1">
        <v>0</v>
      </c>
      <c r="CA34" s="1">
        <v>0</v>
      </c>
      <c r="CB34" s="1">
        <v>4.801413693009389E-2</v>
      </c>
      <c r="CC34" s="1">
        <v>7.6701137177137127E-2</v>
      </c>
      <c r="CD34" s="1">
        <v>0.12868126632058821</v>
      </c>
      <c r="CE34" s="1">
        <v>0.21886295903667399</v>
      </c>
      <c r="CF34" s="1">
        <v>0.25118473814553005</v>
      </c>
    </row>
    <row r="35" spans="1:84" ht="15" customHeight="1" x14ac:dyDescent="0.15">
      <c r="A35" t="str">
        <f t="shared" si="0"/>
        <v>COX14 liver</v>
      </c>
      <c r="B35" s="1">
        <v>5.8075319685873411E-4</v>
      </c>
      <c r="C35" s="1">
        <v>7.1419374731461855E-3</v>
      </c>
      <c r="D35" s="1">
        <v>2.4891838014567216E-3</v>
      </c>
      <c r="E35" s="1">
        <v>2.5955197313575419E-3</v>
      </c>
      <c r="F35" s="1">
        <v>7.9451313704861082E-3</v>
      </c>
      <c r="G35" s="1">
        <v>9.4489966576862504E-3</v>
      </c>
      <c r="H35" s="1">
        <v>1.6934545858544293E-2</v>
      </c>
      <c r="I35" s="1">
        <v>5.1361122298985529E-4</v>
      </c>
      <c r="J35" s="1">
        <v>0</v>
      </c>
      <c r="K35" s="1">
        <v>2.1043959865305027E-2</v>
      </c>
      <c r="L35" s="1">
        <v>1.4059725093600281E-2</v>
      </c>
      <c r="M35" s="1">
        <v>2.9362969363141339E-2</v>
      </c>
      <c r="N35" s="1">
        <v>9.8078645889180249E-3</v>
      </c>
      <c r="O35" s="1">
        <v>2.6279344745646978E-2</v>
      </c>
      <c r="P35" s="1">
        <v>2.9196315787544044E-2</v>
      </c>
      <c r="Q35" s="1">
        <v>4.1270822706177768E-2</v>
      </c>
      <c r="R35" s="1">
        <v>1.400007731738913E-2</v>
      </c>
      <c r="S35" s="1">
        <v>1.7704257730545056E-2</v>
      </c>
      <c r="T35" s="1">
        <v>2.8260951249137072E-2</v>
      </c>
      <c r="U35" s="1">
        <v>0.15838011987602493</v>
      </c>
      <c r="V35" s="1">
        <v>0.31066127083544071</v>
      </c>
      <c r="W35" s="1">
        <v>0.21004854070120285</v>
      </c>
      <c r="X35" s="1">
        <v>1.2891231546829557E-2</v>
      </c>
      <c r="Y35" s="1">
        <v>0</v>
      </c>
      <c r="Z35" s="1">
        <v>7.3001185769718993E-2</v>
      </c>
      <c r="AA35" s="1">
        <v>6.2862231277083548E-3</v>
      </c>
      <c r="AB35" s="1">
        <v>0</v>
      </c>
      <c r="AC35" s="1">
        <v>0.1081917462308655</v>
      </c>
      <c r="AD35" s="1">
        <v>0.82540130765178144</v>
      </c>
      <c r="AE35" s="1">
        <v>3.7371029496286492</v>
      </c>
      <c r="AF35" s="1">
        <v>4.8513067889664097</v>
      </c>
      <c r="AG35" s="1">
        <v>0.76186624638255296</v>
      </c>
      <c r="AH35" s="1">
        <v>6.0591329612249181E-2</v>
      </c>
      <c r="AI35" s="1">
        <v>0.16351785649553183</v>
      </c>
      <c r="AJ35" s="1">
        <v>0.33528939627998894</v>
      </c>
      <c r="AK35" s="1">
        <v>0</v>
      </c>
      <c r="AL35" s="1">
        <v>5.0604768105985895E-2</v>
      </c>
      <c r="AM35" s="1">
        <v>0</v>
      </c>
      <c r="AN35" s="1">
        <v>0.59590113109207299</v>
      </c>
      <c r="AO35" s="1">
        <v>3.46943984808299</v>
      </c>
      <c r="AP35" s="1">
        <v>14.041601355765662</v>
      </c>
      <c r="AQ35" s="1">
        <v>24.895647699419303</v>
      </c>
      <c r="AR35" s="1">
        <v>8.9477472348598788</v>
      </c>
      <c r="AS35" s="1">
        <v>2.0116548704568176E-2</v>
      </c>
      <c r="AT35" s="1">
        <v>0.15923781774958409</v>
      </c>
      <c r="AU35" s="1">
        <v>0.31083715401553491</v>
      </c>
      <c r="AV35" s="1">
        <v>0.33222374580643343</v>
      </c>
      <c r="AW35" s="1">
        <v>0</v>
      </c>
      <c r="AX35" s="1">
        <v>6.1536033498108017E-2</v>
      </c>
      <c r="AY35" s="1">
        <v>0.16524447777938497</v>
      </c>
      <c r="AZ35" s="1">
        <v>1.2372972783742515</v>
      </c>
      <c r="BA35" s="1">
        <v>0</v>
      </c>
      <c r="BB35" s="1">
        <v>4.3897137940693289</v>
      </c>
      <c r="BC35" s="1">
        <v>8.9701863874226007</v>
      </c>
      <c r="BD35" s="1">
        <v>7.875816550075931</v>
      </c>
      <c r="BE35" s="1">
        <v>2.9835732348957338</v>
      </c>
      <c r="BF35" s="1">
        <v>3.1576418301193557E-3</v>
      </c>
      <c r="BG35" s="1">
        <v>3.7000962522383891E-2</v>
      </c>
      <c r="BH35" s="1">
        <v>7.2490314609710921E-2</v>
      </c>
      <c r="BI35" s="1">
        <v>6.8711836312740776E-2</v>
      </c>
      <c r="BJ35" s="1">
        <v>3.2835499625854851E-2</v>
      </c>
      <c r="BK35" s="1">
        <v>0.3928511429619424</v>
      </c>
      <c r="BL35" s="1">
        <v>1.7391672150424655</v>
      </c>
      <c r="BM35" s="1">
        <v>2.2009488702962687</v>
      </c>
      <c r="BN35" s="1">
        <v>1.6418224510920023</v>
      </c>
      <c r="BO35" s="1">
        <v>0.8376026478751124</v>
      </c>
      <c r="BP35" s="1">
        <v>0.28799962366002335</v>
      </c>
      <c r="BQ35" s="1">
        <v>6.3409431996145173E-4</v>
      </c>
      <c r="BR35" s="1">
        <v>2.3214251439284176E-3</v>
      </c>
      <c r="BS35" s="1">
        <v>4.6113064689902455E-4</v>
      </c>
      <c r="BT35" s="1">
        <v>8.4665879515828935E-3</v>
      </c>
      <c r="BU35" s="1">
        <v>6.4734349938436561E-2</v>
      </c>
      <c r="BV35" s="1">
        <v>0.31434134047070594</v>
      </c>
      <c r="BW35" s="1">
        <v>0.70712433817750509</v>
      </c>
      <c r="BX35" s="1">
        <v>0.73016850043796988</v>
      </c>
      <c r="BY35" s="1">
        <v>0.18839860733415856</v>
      </c>
      <c r="BZ35" s="1">
        <v>0</v>
      </c>
      <c r="CA35" s="1">
        <v>0</v>
      </c>
      <c r="CB35" s="1">
        <v>5.458726345447272E-2</v>
      </c>
      <c r="CC35" s="1">
        <v>3.4483525255064804E-2</v>
      </c>
      <c r="CD35" s="1">
        <v>4.7187399218462905E-2</v>
      </c>
      <c r="CE35" s="1">
        <v>6.6363857539329579E-2</v>
      </c>
      <c r="CF35" s="1">
        <v>6.6242153700683204E-2</v>
      </c>
    </row>
    <row r="36" spans="1:84" ht="15" customHeight="1" x14ac:dyDescent="0.15">
      <c r="A36" t="str">
        <f t="shared" si="0"/>
        <v>COX14 liver</v>
      </c>
      <c r="B36" s="1">
        <v>2.3774996729717672E-3</v>
      </c>
      <c r="C36" s="1">
        <v>6.4886495485089995E-3</v>
      </c>
      <c r="D36" s="1">
        <v>4.4616303789082176E-3</v>
      </c>
      <c r="E36" s="1">
        <v>1.8558784485558743E-3</v>
      </c>
      <c r="F36" s="1">
        <v>7.5371898471936665E-3</v>
      </c>
      <c r="G36" s="1">
        <v>6.9686389912041709E-3</v>
      </c>
      <c r="H36" s="1">
        <v>1.5149956362945315E-2</v>
      </c>
      <c r="I36" s="1">
        <v>2.8034825444614589E-3</v>
      </c>
      <c r="J36" s="1">
        <v>1.6364159731709178E-3</v>
      </c>
      <c r="K36" s="1">
        <v>2.2608892855033785E-2</v>
      </c>
      <c r="L36" s="1">
        <v>1.1821678857368978E-2</v>
      </c>
      <c r="M36" s="1">
        <v>2.1030251404073805E-2</v>
      </c>
      <c r="N36" s="1">
        <v>8.3673362306290952E-3</v>
      </c>
      <c r="O36" s="1">
        <v>1.9576239061761289E-2</v>
      </c>
      <c r="P36" s="1">
        <v>2.8484352257861313E-2</v>
      </c>
      <c r="Q36" s="1">
        <v>4.3409536254661901E-2</v>
      </c>
      <c r="R36" s="1">
        <v>1.0782221086102158E-2</v>
      </c>
      <c r="S36" s="1">
        <v>9.8990559643053685E-3</v>
      </c>
      <c r="T36" s="1">
        <v>2.7432786488894981E-2</v>
      </c>
      <c r="U36" s="1">
        <v>0.15472093237686799</v>
      </c>
      <c r="V36" s="1">
        <v>0.33448170874964384</v>
      </c>
      <c r="W36" s="1">
        <v>0.22327826558535796</v>
      </c>
      <c r="X36" s="1">
        <v>5.840053195994882E-2</v>
      </c>
      <c r="Y36" s="1">
        <v>0</v>
      </c>
      <c r="Z36" s="1">
        <v>7.9004266348845886E-2</v>
      </c>
      <c r="AA36" s="1">
        <v>1.8530094636595586E-2</v>
      </c>
      <c r="AB36" s="1">
        <v>1.0151438566972896E-2</v>
      </c>
      <c r="AC36" s="1">
        <v>0.12172042370887896</v>
      </c>
      <c r="AD36" s="1">
        <v>0.90159771801927324</v>
      </c>
      <c r="AE36" s="1">
        <v>3.8214089179981028</v>
      </c>
      <c r="AF36" s="1">
        <v>4.6025700393221385</v>
      </c>
      <c r="AG36" s="1">
        <v>0.6338411590245987</v>
      </c>
      <c r="AH36" s="1">
        <v>6.531447466762004E-2</v>
      </c>
      <c r="AI36" s="1">
        <v>0.18540134871533681</v>
      </c>
      <c r="AJ36" s="1">
        <v>0.40856472224452417</v>
      </c>
      <c r="AK36" s="1">
        <v>8.924732992925033E-2</v>
      </c>
      <c r="AL36" s="1">
        <v>6.4676523838451544E-2</v>
      </c>
      <c r="AM36" s="1">
        <v>0</v>
      </c>
      <c r="AN36" s="1">
        <v>0.67147133437696382</v>
      </c>
      <c r="AO36" s="1">
        <v>3.5017822408723478</v>
      </c>
      <c r="AP36" s="1">
        <v>13.586222684162637</v>
      </c>
      <c r="AQ36" s="1">
        <v>25.233261668373576</v>
      </c>
      <c r="AR36" s="1">
        <v>11.37167014900124</v>
      </c>
      <c r="AS36" s="1">
        <v>0</v>
      </c>
      <c r="AT36" s="1">
        <v>0.17878494147208249</v>
      </c>
      <c r="AU36" s="1">
        <v>0.36866770643654634</v>
      </c>
      <c r="AV36" s="1">
        <v>0.43640802633516756</v>
      </c>
      <c r="AW36" s="1">
        <v>0</v>
      </c>
      <c r="AX36" s="1">
        <v>7.7485456639201977E-2</v>
      </c>
      <c r="AY36" s="1">
        <v>0.16114911098916479</v>
      </c>
      <c r="AZ36" s="1">
        <v>1.1243528803478631</v>
      </c>
      <c r="BA36" s="1">
        <v>0</v>
      </c>
      <c r="BB36" s="1">
        <v>3.8442914676538047</v>
      </c>
      <c r="BC36" s="1">
        <v>8.0980621765211218</v>
      </c>
      <c r="BD36" s="1">
        <v>8.2280696980056156</v>
      </c>
      <c r="BE36" s="1">
        <v>3.9201173334186992</v>
      </c>
      <c r="BF36" s="1">
        <v>1.3023257277625015E-2</v>
      </c>
      <c r="BG36" s="1">
        <v>1.3584507679398184E-2</v>
      </c>
      <c r="BH36" s="1">
        <v>6.3666670947383944E-2</v>
      </c>
      <c r="BI36" s="1">
        <v>7.4511772613546537E-2</v>
      </c>
      <c r="BJ36" s="1">
        <v>4.3112178580407015E-2</v>
      </c>
      <c r="BK36" s="1">
        <v>0.33175671864570522</v>
      </c>
      <c r="BL36" s="1">
        <v>1.3194856623052726</v>
      </c>
      <c r="BM36" s="1">
        <v>1.5704232421053492</v>
      </c>
      <c r="BN36" s="1">
        <v>1.2321809949949414</v>
      </c>
      <c r="BO36" s="1">
        <v>0.72363178569106368</v>
      </c>
      <c r="BP36" s="1">
        <v>0.27627426384355896</v>
      </c>
      <c r="BQ36" s="1">
        <v>1.5144459208995136E-2</v>
      </c>
      <c r="BR36" s="1">
        <v>4.8070429210492396E-3</v>
      </c>
      <c r="BS36" s="1">
        <v>2.9267054951341797E-3</v>
      </c>
      <c r="BT36" s="1">
        <v>5.6082080985085337E-3</v>
      </c>
      <c r="BU36" s="1">
        <v>4.762311596505342E-2</v>
      </c>
      <c r="BV36" s="1">
        <v>0.21051850688510804</v>
      </c>
      <c r="BW36" s="1">
        <v>0.47356649900252562</v>
      </c>
      <c r="BX36" s="1">
        <v>0.48609489861145216</v>
      </c>
      <c r="BY36" s="1">
        <v>0.11750280754304485</v>
      </c>
      <c r="BZ36" s="1">
        <v>0</v>
      </c>
      <c r="CA36" s="1">
        <v>0</v>
      </c>
      <c r="CB36" s="1">
        <v>2.7970807075508097E-2</v>
      </c>
      <c r="CC36" s="1">
        <v>2.2609648410907169E-2</v>
      </c>
      <c r="CD36" s="1">
        <v>2.8015456049832105E-2</v>
      </c>
      <c r="CE36" s="1">
        <v>3.4290776097280311E-2</v>
      </c>
      <c r="CF36" s="1">
        <v>3.4271551424307989E-2</v>
      </c>
    </row>
    <row r="37" spans="1:84" ht="15" customHeight="1" x14ac:dyDescent="0.15">
      <c r="A37" t="str">
        <f t="shared" si="0"/>
        <v>COX14 liver</v>
      </c>
      <c r="B37" s="1">
        <v>2.0429233372499191E-4</v>
      </c>
      <c r="C37" s="1">
        <v>5.6061378881863515E-4</v>
      </c>
      <c r="D37" s="1">
        <v>0</v>
      </c>
      <c r="E37" s="1">
        <v>2.8375913895266006E-3</v>
      </c>
      <c r="F37" s="1">
        <v>4.6621666202375884E-3</v>
      </c>
      <c r="G37" s="1">
        <v>7.7053421211086106E-3</v>
      </c>
      <c r="H37" s="1">
        <v>1.6563200353558957E-2</v>
      </c>
      <c r="I37" s="1">
        <v>5.8690625897649361E-3</v>
      </c>
      <c r="J37" s="1">
        <v>2.3080916233656013E-3</v>
      </c>
      <c r="K37" s="1">
        <v>1.6345571064775636E-2</v>
      </c>
      <c r="L37" s="1">
        <v>1.3640866317009294E-2</v>
      </c>
      <c r="M37" s="1">
        <v>2.6494283911301666E-2</v>
      </c>
      <c r="N37" s="1">
        <v>2.5414291284851804E-3</v>
      </c>
      <c r="O37" s="1">
        <v>2.0005678915007718E-2</v>
      </c>
      <c r="P37" s="1">
        <v>2.7030631682620092E-2</v>
      </c>
      <c r="Q37" s="1">
        <v>2.7271320793191285E-2</v>
      </c>
      <c r="R37" s="1">
        <v>1.70585504818862E-2</v>
      </c>
      <c r="S37" s="1">
        <v>1.0485177832288568E-2</v>
      </c>
      <c r="T37" s="1">
        <v>2.4463983769493634E-2</v>
      </c>
      <c r="U37" s="1">
        <v>0.13086065102923908</v>
      </c>
      <c r="V37" s="1">
        <v>0.26532732181357943</v>
      </c>
      <c r="W37" s="1">
        <v>0.19718700666913139</v>
      </c>
      <c r="X37" s="1">
        <v>8.3418121586120667E-3</v>
      </c>
      <c r="Y37" s="1">
        <v>0</v>
      </c>
      <c r="Z37" s="1">
        <v>7.6405001909570336E-2</v>
      </c>
      <c r="AA37" s="1">
        <v>1.2063285988406532E-2</v>
      </c>
      <c r="AB37" s="1">
        <v>0</v>
      </c>
      <c r="AC37" s="1">
        <v>8.1913266961052236E-2</v>
      </c>
      <c r="AD37" s="1">
        <v>0.69099066065807346</v>
      </c>
      <c r="AE37" s="1">
        <v>3.1361893554707909</v>
      </c>
      <c r="AF37" s="1">
        <v>4.5240854030881676</v>
      </c>
      <c r="AG37" s="1">
        <v>0.81939324024348781</v>
      </c>
      <c r="AH37" s="1">
        <v>4.6346377579362878E-2</v>
      </c>
      <c r="AI37" s="1">
        <v>0.14890890937851795</v>
      </c>
      <c r="AJ37" s="1">
        <v>0.35459830335770287</v>
      </c>
      <c r="AK37" s="1">
        <v>0</v>
      </c>
      <c r="AL37" s="1">
        <v>4.2776985835029833E-2</v>
      </c>
      <c r="AM37" s="1">
        <v>0</v>
      </c>
      <c r="AN37" s="1">
        <v>0.49196288443293473</v>
      </c>
      <c r="AO37" s="1">
        <v>2.7591085773695885</v>
      </c>
      <c r="AP37" s="1">
        <v>12.05314474863871</v>
      </c>
      <c r="AQ37" s="1">
        <v>24.18339429293831</v>
      </c>
      <c r="AR37" s="1">
        <v>11.000223612118202</v>
      </c>
      <c r="AS37" s="1">
        <v>1.7879179730607032E-2</v>
      </c>
      <c r="AT37" s="1">
        <v>0.15516388343008808</v>
      </c>
      <c r="AU37" s="1">
        <v>0.34298731028696705</v>
      </c>
      <c r="AV37" s="1">
        <v>0.38704304090251179</v>
      </c>
      <c r="AW37" s="1">
        <v>0</v>
      </c>
      <c r="AX37" s="1">
        <v>6.9372314101534119E-2</v>
      </c>
      <c r="AY37" s="1">
        <v>0.13323210494078128</v>
      </c>
      <c r="AZ37" s="1">
        <v>1.0417587256150211</v>
      </c>
      <c r="BA37" s="1">
        <v>0</v>
      </c>
      <c r="BB37" s="1">
        <v>4.0900549235865959</v>
      </c>
      <c r="BC37" s="1">
        <v>8.9521325741931861</v>
      </c>
      <c r="BD37" s="1">
        <v>8.5579900686846706</v>
      </c>
      <c r="BE37" s="1">
        <v>3.8234104306563559</v>
      </c>
      <c r="BF37" s="1">
        <v>8.0802550162866974E-3</v>
      </c>
      <c r="BG37" s="1">
        <v>4.3668004150632801E-2</v>
      </c>
      <c r="BH37" s="1">
        <v>8.1730855831443058E-2</v>
      </c>
      <c r="BI37" s="1">
        <v>8.059876074454958E-2</v>
      </c>
      <c r="BJ37" s="1">
        <v>4.3143218111892978E-2</v>
      </c>
      <c r="BK37" s="1">
        <v>0.34803650534838987</v>
      </c>
      <c r="BL37" s="1">
        <v>1.7424926451309062</v>
      </c>
      <c r="BM37" s="1">
        <v>2.5014730762961728</v>
      </c>
      <c r="BN37" s="1">
        <v>2.076366221123068</v>
      </c>
      <c r="BO37" s="1">
        <v>1.1609687307834786</v>
      </c>
      <c r="BP37" s="1">
        <v>0.39087697841634506</v>
      </c>
      <c r="BQ37" s="1">
        <v>2.5750605082974581E-2</v>
      </c>
      <c r="BR37" s="1">
        <v>0</v>
      </c>
      <c r="BS37" s="1">
        <v>8.7429539266043153E-3</v>
      </c>
      <c r="BT37" s="1">
        <v>1.1394706675906162E-2</v>
      </c>
      <c r="BU37" s="1">
        <v>5.3404429107622678E-2</v>
      </c>
      <c r="BV37" s="1">
        <v>0.31572860457186563</v>
      </c>
      <c r="BW37" s="1">
        <v>0.7722486179294189</v>
      </c>
      <c r="BX37" s="1">
        <v>0.89995772522943462</v>
      </c>
      <c r="BY37" s="1">
        <v>0.27688024173911735</v>
      </c>
      <c r="BZ37" s="1">
        <v>0</v>
      </c>
      <c r="CA37" s="1">
        <v>0</v>
      </c>
      <c r="CB37" s="1">
        <v>5.2542436820565676E-2</v>
      </c>
      <c r="CC37" s="1">
        <v>4.6282729049468618E-2</v>
      </c>
      <c r="CD37" s="1">
        <v>6.4488874111293018E-2</v>
      </c>
      <c r="CE37" s="1">
        <v>8.7920793370742253E-2</v>
      </c>
      <c r="CF37" s="1">
        <v>8.6927922948842481E-2</v>
      </c>
    </row>
    <row r="38" spans="1:84" ht="15" customHeight="1" x14ac:dyDescent="0.15">
      <c r="A38"/>
    </row>
    <row r="40" spans="1:84" ht="15" customHeight="1" x14ac:dyDescent="0.15">
      <c r="A40" s="1" t="s">
        <v>293</v>
      </c>
    </row>
    <row r="41" spans="1:84" ht="15" customHeight="1" x14ac:dyDescent="0.15">
      <c r="A41" s="1" t="s">
        <v>24</v>
      </c>
      <c r="B41" s="1" t="str">
        <f t="shared" ref="B41:BM41" si="1">B21</f>
        <v xml:space="preserve"> 39:0</v>
      </c>
      <c r="C41" s="1" t="str">
        <f t="shared" si="1"/>
        <v xml:space="preserve"> 40:0</v>
      </c>
      <c r="D41" s="1" t="str">
        <f t="shared" si="1"/>
        <v xml:space="preserve"> 41:0</v>
      </c>
      <c r="E41" s="1" t="str">
        <f t="shared" si="1"/>
        <v xml:space="preserve"> 42:1</v>
      </c>
      <c r="F41" s="1" t="str">
        <f t="shared" si="1"/>
        <v xml:space="preserve"> 42:0</v>
      </c>
      <c r="G41" s="1" t="str">
        <f t="shared" si="1"/>
        <v xml:space="preserve"> 43:1</v>
      </c>
      <c r="H41" s="1" t="str">
        <f t="shared" si="1"/>
        <v xml:space="preserve"> 43:0</v>
      </c>
      <c r="I41" s="1" t="str">
        <f t="shared" si="1"/>
        <v xml:space="preserve"> 44:2</v>
      </c>
      <c r="J41" s="1" t="str">
        <f t="shared" si="1"/>
        <v xml:space="preserve"> 44:1</v>
      </c>
      <c r="K41" s="1" t="str">
        <f t="shared" si="1"/>
        <v xml:space="preserve"> 44:0</v>
      </c>
      <c r="L41" s="1" t="str">
        <f t="shared" si="1"/>
        <v xml:space="preserve"> 45:1</v>
      </c>
      <c r="M41" s="1" t="str">
        <f t="shared" si="1"/>
        <v xml:space="preserve"> 45:0</v>
      </c>
      <c r="N41" s="1" t="str">
        <f t="shared" si="1"/>
        <v xml:space="preserve"> 46:3</v>
      </c>
      <c r="O41" s="1" t="str">
        <f t="shared" si="1"/>
        <v xml:space="preserve"> 46:2</v>
      </c>
      <c r="P41" s="1" t="str">
        <f t="shared" si="1"/>
        <v xml:space="preserve"> 46:1</v>
      </c>
      <c r="Q41" s="1" t="str">
        <f t="shared" si="1"/>
        <v xml:space="preserve"> 46:0</v>
      </c>
      <c r="R41" s="1" t="str">
        <f t="shared" si="1"/>
        <v xml:space="preserve"> 47:2</v>
      </c>
      <c r="S41" s="1" t="str">
        <f t="shared" si="1"/>
        <v xml:space="preserve"> 47:1</v>
      </c>
      <c r="T41" s="1" t="str">
        <f t="shared" si="1"/>
        <v xml:space="preserve"> 47:0</v>
      </c>
      <c r="U41" s="1" t="str">
        <f t="shared" si="1"/>
        <v xml:space="preserve"> 48:3</v>
      </c>
      <c r="V41" s="1" t="str">
        <f t="shared" si="1"/>
        <v xml:space="preserve"> 48:2</v>
      </c>
      <c r="W41" s="1" t="str">
        <f t="shared" si="1"/>
        <v xml:space="preserve"> 48:1</v>
      </c>
      <c r="X41" s="1" t="str">
        <f t="shared" si="1"/>
        <v xml:space="preserve"> 48:0</v>
      </c>
      <c r="Y41" s="1" t="str">
        <f t="shared" si="1"/>
        <v xml:space="preserve"> 49:3</v>
      </c>
      <c r="Z41" s="1" t="str">
        <f t="shared" si="1"/>
        <v xml:space="preserve"> 49:2</v>
      </c>
      <c r="AA41" s="1" t="str">
        <f t="shared" si="1"/>
        <v xml:space="preserve"> 49:1</v>
      </c>
      <c r="AB41" s="1" t="str">
        <f t="shared" si="1"/>
        <v xml:space="preserve"> 49:0</v>
      </c>
      <c r="AC41" s="1" t="str">
        <f t="shared" si="1"/>
        <v xml:space="preserve"> 50:5</v>
      </c>
      <c r="AD41" s="1" t="str">
        <f t="shared" si="1"/>
        <v xml:space="preserve"> 50:4</v>
      </c>
      <c r="AE41" s="1" t="str">
        <f t="shared" si="1"/>
        <v xml:space="preserve"> 50:3</v>
      </c>
      <c r="AF41" s="1" t="str">
        <f t="shared" si="1"/>
        <v xml:space="preserve"> 50:2</v>
      </c>
      <c r="AG41" s="1" t="str">
        <f t="shared" si="1"/>
        <v xml:space="preserve"> 50:1</v>
      </c>
      <c r="AH41" s="1" t="str">
        <f t="shared" si="1"/>
        <v xml:space="preserve"> 51:5</v>
      </c>
      <c r="AI41" s="1" t="str">
        <f t="shared" si="1"/>
        <v xml:space="preserve"> 51:4</v>
      </c>
      <c r="AJ41" s="1" t="str">
        <f t="shared" si="1"/>
        <v xml:space="preserve"> 51:3</v>
      </c>
      <c r="AK41" s="1" t="str">
        <f t="shared" si="1"/>
        <v xml:space="preserve"> 51:2</v>
      </c>
      <c r="AL41" s="1" t="str">
        <f t="shared" si="1"/>
        <v xml:space="preserve"> 52:7</v>
      </c>
      <c r="AM41" s="1" t="str">
        <f t="shared" si="1"/>
        <v xml:space="preserve"> 51:0</v>
      </c>
      <c r="AN41" s="1" t="str">
        <f t="shared" si="1"/>
        <v xml:space="preserve"> 52:6</v>
      </c>
      <c r="AO41" s="1" t="str">
        <f t="shared" si="1"/>
        <v xml:space="preserve"> 52:5</v>
      </c>
      <c r="AP41" s="1" t="str">
        <f t="shared" si="1"/>
        <v xml:space="preserve"> 52:4</v>
      </c>
      <c r="AQ41" s="1" t="str">
        <f t="shared" si="1"/>
        <v xml:space="preserve"> 52:3</v>
      </c>
      <c r="AR41" s="1" t="str">
        <f t="shared" si="1"/>
        <v xml:space="preserve"> 52:2</v>
      </c>
      <c r="AS41" s="1" t="str">
        <f t="shared" si="1"/>
        <v xml:space="preserve"> 52:0</v>
      </c>
      <c r="AT41" s="1" t="str">
        <f t="shared" si="1"/>
        <v xml:space="preserve"> 53:5</v>
      </c>
      <c r="AU41" s="1" t="str">
        <f t="shared" si="1"/>
        <v xml:space="preserve"> 53:4</v>
      </c>
      <c r="AV41" s="1" t="str">
        <f t="shared" si="1"/>
        <v xml:space="preserve"> 53:3</v>
      </c>
      <c r="AW41" s="1" t="str">
        <f t="shared" si="1"/>
        <v xml:space="preserve"> 54:9</v>
      </c>
      <c r="AX41" s="1" t="str">
        <f t="shared" si="1"/>
        <v xml:space="preserve"> 53:2</v>
      </c>
      <c r="AY41" s="1" t="str">
        <f t="shared" si="1"/>
        <v xml:space="preserve"> 54:8</v>
      </c>
      <c r="AZ41" s="1" t="str">
        <f t="shared" si="1"/>
        <v xml:space="preserve"> 54:7</v>
      </c>
      <c r="BA41" s="1" t="str">
        <f t="shared" si="1"/>
        <v xml:space="preserve"> 53:0</v>
      </c>
      <c r="BB41" s="1" t="str">
        <f t="shared" si="1"/>
        <v xml:space="preserve"> 54:6</v>
      </c>
      <c r="BC41" s="1" t="str">
        <f t="shared" si="1"/>
        <v xml:space="preserve"> 54:5</v>
      </c>
      <c r="BD41" s="1" t="str">
        <f t="shared" si="1"/>
        <v xml:space="preserve"> 54:4</v>
      </c>
      <c r="BE41" s="1" t="str">
        <f t="shared" si="1"/>
        <v xml:space="preserve"> 54:3</v>
      </c>
      <c r="BF41" s="1" t="str">
        <f t="shared" si="1"/>
        <v xml:space="preserve"> 54:0</v>
      </c>
      <c r="BG41" s="1" t="str">
        <f t="shared" si="1"/>
        <v xml:space="preserve"> 55:6</v>
      </c>
      <c r="BH41" s="1" t="str">
        <f t="shared" si="1"/>
        <v xml:space="preserve"> 55:5</v>
      </c>
      <c r="BI41" s="1" t="str">
        <f t="shared" si="1"/>
        <v xml:space="preserve"> 55:4</v>
      </c>
      <c r="BJ41" s="1" t="str">
        <f t="shared" si="1"/>
        <v xml:space="preserve"> 55:3</v>
      </c>
      <c r="BK41" s="1" t="str">
        <f t="shared" si="1"/>
        <v xml:space="preserve"> 56:9</v>
      </c>
      <c r="BL41" s="1" t="str">
        <f t="shared" si="1"/>
        <v xml:space="preserve"> 56:8</v>
      </c>
      <c r="BM41" s="1" t="str">
        <f t="shared" si="1"/>
        <v xml:space="preserve"> 56:7</v>
      </c>
      <c r="BN41" s="1" t="str">
        <f t="shared" ref="BN41:CF41" si="2">BN21</f>
        <v xml:space="preserve"> 56:6</v>
      </c>
      <c r="BO41" s="1" t="str">
        <f t="shared" si="2"/>
        <v xml:space="preserve"> 56:5</v>
      </c>
      <c r="BP41" s="1" t="str">
        <f t="shared" si="2"/>
        <v xml:space="preserve"> 56:4</v>
      </c>
      <c r="BQ41" s="1" t="str">
        <f t="shared" si="2"/>
        <v xml:space="preserve"> 56:3</v>
      </c>
      <c r="BR41" s="1" t="str">
        <f t="shared" si="2"/>
        <v xml:space="preserve"> 56:0</v>
      </c>
      <c r="BS41" s="1" t="str">
        <f t="shared" si="2"/>
        <v xml:space="preserve"> 57:6</v>
      </c>
      <c r="BT41" s="1" t="str">
        <f t="shared" si="2"/>
        <v xml:space="preserve"> 57:5</v>
      </c>
      <c r="BU41" s="1" t="str">
        <f t="shared" si="2"/>
        <v xml:space="preserve"> 58:11</v>
      </c>
      <c r="BV41" s="1" t="str">
        <f t="shared" si="2"/>
        <v xml:space="preserve"> 58:10</v>
      </c>
      <c r="BW41" s="1" t="str">
        <f t="shared" si="2"/>
        <v xml:space="preserve"> 58:9</v>
      </c>
      <c r="BX41" s="1" t="str">
        <f t="shared" si="2"/>
        <v xml:space="preserve"> 58:8</v>
      </c>
      <c r="BY41" s="1" t="str">
        <f t="shared" si="2"/>
        <v xml:space="preserve"> 58:6</v>
      </c>
      <c r="BZ41" s="1" t="str">
        <f t="shared" si="2"/>
        <v xml:space="preserve"> 58:3</v>
      </c>
      <c r="CA41" s="1" t="str">
        <f t="shared" si="2"/>
        <v xml:space="preserve"> 58:2</v>
      </c>
      <c r="CB41" s="1" t="str">
        <f t="shared" si="2"/>
        <v xml:space="preserve"> 60:12</v>
      </c>
      <c r="CC41" s="1" t="str">
        <f t="shared" si="2"/>
        <v xml:space="preserve"> 60:11</v>
      </c>
      <c r="CD41" s="1" t="str">
        <f t="shared" si="2"/>
        <v xml:space="preserve"> 60:10</v>
      </c>
      <c r="CE41" s="1" t="str">
        <f t="shared" si="2"/>
        <v xml:space="preserve"> 60:9</v>
      </c>
      <c r="CF41" s="1" t="str">
        <f t="shared" si="2"/>
        <v xml:space="preserve"> 60:8</v>
      </c>
    </row>
    <row r="42" spans="1:84" ht="15" customHeight="1" x14ac:dyDescent="0.15">
      <c r="A42" s="1" t="str">
        <f>A22</f>
        <v>WT liver</v>
      </c>
      <c r="B42" s="1">
        <f>AVERAGE(B22:B29)</f>
        <v>4.173103009304107E-3</v>
      </c>
      <c r="C42" s="1">
        <f t="shared" ref="C42:BN42" si="3">AVERAGE(C22:C29)</f>
        <v>1.6246986372435483E-2</v>
      </c>
      <c r="D42" s="1">
        <f t="shared" si="3"/>
        <v>4.0677438657425458E-3</v>
      </c>
      <c r="E42" s="1">
        <f t="shared" si="3"/>
        <v>4.7750117306644491E-3</v>
      </c>
      <c r="F42" s="1">
        <f t="shared" si="3"/>
        <v>1.7641682090087343E-2</v>
      </c>
      <c r="G42" s="1">
        <f t="shared" si="3"/>
        <v>9.9759137644022926E-3</v>
      </c>
      <c r="H42" s="1">
        <f t="shared" si="3"/>
        <v>2.1560570969074218E-2</v>
      </c>
      <c r="I42" s="1">
        <f t="shared" si="3"/>
        <v>4.5339635433114386E-3</v>
      </c>
      <c r="J42" s="1">
        <f t="shared" si="3"/>
        <v>5.7852109325135341E-3</v>
      </c>
      <c r="K42" s="1">
        <f t="shared" si="3"/>
        <v>3.4941662679877215E-2</v>
      </c>
      <c r="L42" s="1">
        <f t="shared" si="3"/>
        <v>1.5843926981387594E-2</v>
      </c>
      <c r="M42" s="1">
        <f t="shared" si="3"/>
        <v>3.7020497453304248E-2</v>
      </c>
      <c r="N42" s="1">
        <f t="shared" si="3"/>
        <v>8.0244568714436509E-3</v>
      </c>
      <c r="O42" s="1">
        <f t="shared" si="3"/>
        <v>2.7673922393914269E-2</v>
      </c>
      <c r="P42" s="1">
        <f t="shared" si="3"/>
        <v>3.9909770754396418E-2</v>
      </c>
      <c r="Q42" s="1">
        <f t="shared" si="3"/>
        <v>5.1540828353645415E-2</v>
      </c>
      <c r="R42" s="1">
        <f t="shared" si="3"/>
        <v>1.459624705137658E-2</v>
      </c>
      <c r="S42" s="1">
        <f t="shared" si="3"/>
        <v>1.5646743719636959E-2</v>
      </c>
      <c r="T42" s="1">
        <f t="shared" si="3"/>
        <v>3.4585975012847388E-2</v>
      </c>
      <c r="U42" s="1">
        <f t="shared" si="3"/>
        <v>0.1783984287634989</v>
      </c>
      <c r="V42" s="1">
        <f t="shared" si="3"/>
        <v>0.39630268591476381</v>
      </c>
      <c r="W42" s="1">
        <f t="shared" si="3"/>
        <v>0.27398695988696098</v>
      </c>
      <c r="X42" s="1">
        <f t="shared" si="3"/>
        <v>2.229684891870563E-2</v>
      </c>
      <c r="Y42" s="1">
        <f t="shared" si="3"/>
        <v>0</v>
      </c>
      <c r="Z42" s="1">
        <f t="shared" si="3"/>
        <v>9.3573571271509212E-2</v>
      </c>
      <c r="AA42" s="1">
        <f t="shared" si="3"/>
        <v>1.5998494694892829E-2</v>
      </c>
      <c r="AB42" s="1">
        <f t="shared" si="3"/>
        <v>5.8789000567089113E-3</v>
      </c>
      <c r="AC42" s="1">
        <f t="shared" si="3"/>
        <v>8.3102998610504103E-2</v>
      </c>
      <c r="AD42" s="1">
        <f t="shared" si="3"/>
        <v>0.91456008370062414</v>
      </c>
      <c r="AE42" s="1">
        <f t="shared" si="3"/>
        <v>4.006277651321084</v>
      </c>
      <c r="AF42" s="1">
        <f t="shared" si="3"/>
        <v>5.7092222473040062</v>
      </c>
      <c r="AG42" s="1">
        <f t="shared" si="3"/>
        <v>0.77512754179825183</v>
      </c>
      <c r="AH42" s="1">
        <f t="shared" si="3"/>
        <v>4.6329243024502406E-2</v>
      </c>
      <c r="AI42" s="1">
        <f t="shared" si="3"/>
        <v>0.16466293950506336</v>
      </c>
      <c r="AJ42" s="1">
        <f t="shared" si="3"/>
        <v>0.35880866512396004</v>
      </c>
      <c r="AK42" s="1">
        <f t="shared" si="3"/>
        <v>1.1465729357582694E-2</v>
      </c>
      <c r="AL42" s="1">
        <f t="shared" si="3"/>
        <v>5.2101706576075477E-2</v>
      </c>
      <c r="AM42" s="1">
        <f t="shared" si="3"/>
        <v>5.961724920735551E-3</v>
      </c>
      <c r="AN42" s="1">
        <f t="shared" si="3"/>
        <v>0.62373112020262089</v>
      </c>
      <c r="AO42" s="1">
        <f t="shared" si="3"/>
        <v>3.1987177076566811</v>
      </c>
      <c r="AP42" s="1">
        <f t="shared" si="3"/>
        <v>12.759104272763604</v>
      </c>
      <c r="AQ42" s="1">
        <f t="shared" si="3"/>
        <v>23.566758284646834</v>
      </c>
      <c r="AR42" s="1">
        <f t="shared" si="3"/>
        <v>11.677259099755222</v>
      </c>
      <c r="AS42" s="1">
        <f t="shared" si="3"/>
        <v>3.2097175949018751E-2</v>
      </c>
      <c r="AT42" s="1">
        <f t="shared" si="3"/>
        <v>0.14094358774423071</v>
      </c>
      <c r="AU42" s="1">
        <f t="shared" si="3"/>
        <v>0.30683001824374417</v>
      </c>
      <c r="AV42" s="1">
        <f t="shared" si="3"/>
        <v>0.35362367998118166</v>
      </c>
      <c r="AW42" s="1">
        <f t="shared" si="3"/>
        <v>2.8268309492999375E-3</v>
      </c>
      <c r="AX42" s="1">
        <f t="shared" si="3"/>
        <v>7.0452323950211393E-2</v>
      </c>
      <c r="AY42" s="1">
        <f t="shared" si="3"/>
        <v>0.15839362517536065</v>
      </c>
      <c r="AZ42" s="1">
        <f t="shared" si="3"/>
        <v>1.1404329413085761</v>
      </c>
      <c r="BA42" s="1">
        <f t="shared" si="3"/>
        <v>3.6320520589741287E-3</v>
      </c>
      <c r="BB42" s="1">
        <f t="shared" si="3"/>
        <v>3.8878989332788416</v>
      </c>
      <c r="BC42" s="1">
        <f t="shared" si="3"/>
        <v>8.1842139385377575</v>
      </c>
      <c r="BD42" s="1">
        <f t="shared" si="3"/>
        <v>7.8047789087299808</v>
      </c>
      <c r="BE42" s="1">
        <f t="shared" si="3"/>
        <v>3.6901363949500432</v>
      </c>
      <c r="BF42" s="1">
        <f t="shared" si="3"/>
        <v>1.8353406566469999E-2</v>
      </c>
      <c r="BG42" s="1">
        <f t="shared" si="3"/>
        <v>2.8776600328881883E-2</v>
      </c>
      <c r="BH42" s="1">
        <f t="shared" si="3"/>
        <v>6.2732638388923068E-2</v>
      </c>
      <c r="BI42" s="1">
        <f t="shared" si="3"/>
        <v>6.958704053812724E-2</v>
      </c>
      <c r="BJ42" s="1">
        <f t="shared" si="3"/>
        <v>3.5569953591369045E-2</v>
      </c>
      <c r="BK42" s="1">
        <f t="shared" si="3"/>
        <v>0.36937304701575169</v>
      </c>
      <c r="BL42" s="1">
        <f t="shared" si="3"/>
        <v>1.5415086479769446</v>
      </c>
      <c r="BM42" s="1">
        <f t="shared" si="3"/>
        <v>1.9097851079364692</v>
      </c>
      <c r="BN42" s="1">
        <f t="shared" si="3"/>
        <v>1.480283595154503</v>
      </c>
      <c r="BO42" s="1">
        <f t="shared" ref="BO42:CF42" si="4">AVERAGE(BO22:BO29)</f>
        <v>0.84017227770814151</v>
      </c>
      <c r="BP42" s="1">
        <f t="shared" si="4"/>
        <v>0.32649382381575826</v>
      </c>
      <c r="BQ42" s="1">
        <f t="shared" si="4"/>
        <v>2.8336540201495963E-2</v>
      </c>
      <c r="BR42" s="1">
        <f t="shared" si="4"/>
        <v>3.343487406805035E-3</v>
      </c>
      <c r="BS42" s="1">
        <f t="shared" si="4"/>
        <v>1.5374468910075527E-3</v>
      </c>
      <c r="BT42" s="1">
        <f t="shared" si="4"/>
        <v>6.7381232581438903E-3</v>
      </c>
      <c r="BU42" s="1">
        <f t="shared" si="4"/>
        <v>6.029625235334405E-2</v>
      </c>
      <c r="BV42" s="1">
        <f t="shared" si="4"/>
        <v>0.30881983411639358</v>
      </c>
      <c r="BW42" s="1">
        <f t="shared" si="4"/>
        <v>0.68088638926638667</v>
      </c>
      <c r="BX42" s="1">
        <f t="shared" si="4"/>
        <v>0.68927500432017164</v>
      </c>
      <c r="BY42" s="1">
        <f t="shared" si="4"/>
        <v>0.1826285774648404</v>
      </c>
      <c r="BZ42" s="1">
        <f t="shared" si="4"/>
        <v>1.1807415439904713E-2</v>
      </c>
      <c r="CA42" s="1">
        <f t="shared" si="4"/>
        <v>0</v>
      </c>
      <c r="CB42" s="1">
        <f t="shared" si="4"/>
        <v>5.1927330340923082E-2</v>
      </c>
      <c r="CC42" s="1">
        <f t="shared" si="4"/>
        <v>3.4154225256856165E-2</v>
      </c>
      <c r="CD42" s="1">
        <f t="shared" si="4"/>
        <v>4.6151364134803252E-2</v>
      </c>
      <c r="CE42" s="1">
        <f t="shared" si="4"/>
        <v>6.2630377714592095E-2</v>
      </c>
      <c r="CF42" s="1">
        <f t="shared" si="4"/>
        <v>6.4399958632017654E-2</v>
      </c>
    </row>
    <row r="43" spans="1:84" ht="15" customHeight="1" x14ac:dyDescent="0.15">
      <c r="A43" s="1" t="str">
        <f>A30</f>
        <v>COX14 liver</v>
      </c>
      <c r="B43" s="1">
        <f>AVERAGE(B30:B37)</f>
        <v>3.7715043345489959E-3</v>
      </c>
      <c r="C43" s="1">
        <f t="shared" ref="C43:BN43" si="5">AVERAGE(C30:C37)</f>
        <v>1.6148863720856568E-2</v>
      </c>
      <c r="D43" s="1">
        <f t="shared" si="5"/>
        <v>1.0736707759793743E-2</v>
      </c>
      <c r="E43" s="1">
        <f t="shared" si="5"/>
        <v>5.0098840960409374E-3</v>
      </c>
      <c r="F43" s="1">
        <f t="shared" si="5"/>
        <v>2.5472615912999493E-2</v>
      </c>
      <c r="G43" s="1">
        <f t="shared" si="5"/>
        <v>1.2193645285360395E-2</v>
      </c>
      <c r="H43" s="1">
        <f t="shared" si="5"/>
        <v>4.0238019948524509E-2</v>
      </c>
      <c r="I43" s="1">
        <f t="shared" si="5"/>
        <v>3.0314508696263663E-3</v>
      </c>
      <c r="J43" s="1">
        <f t="shared" si="5"/>
        <v>8.1031797307001135E-3</v>
      </c>
      <c r="K43" s="1">
        <f t="shared" si="5"/>
        <v>6.3538682062479562E-2</v>
      </c>
      <c r="L43" s="1">
        <f t="shared" si="5"/>
        <v>1.991845175029092E-2</v>
      </c>
      <c r="M43" s="1">
        <f t="shared" si="5"/>
        <v>6.5874016028041868E-2</v>
      </c>
      <c r="N43" s="1">
        <f t="shared" si="5"/>
        <v>6.8283284712721739E-3</v>
      </c>
      <c r="O43" s="1">
        <f t="shared" si="5"/>
        <v>2.6155118038099757E-2</v>
      </c>
      <c r="P43" s="1">
        <f t="shared" si="5"/>
        <v>3.8558725532910496E-2</v>
      </c>
      <c r="Q43" s="1">
        <f t="shared" si="5"/>
        <v>9.4274134436311288E-2</v>
      </c>
      <c r="R43" s="1">
        <f t="shared" si="5"/>
        <v>1.9354617140290777E-2</v>
      </c>
      <c r="S43" s="1">
        <f t="shared" si="5"/>
        <v>2.3850224562770396E-2</v>
      </c>
      <c r="T43" s="1">
        <f t="shared" si="5"/>
        <v>6.8206627796796496E-2</v>
      </c>
      <c r="U43" s="1">
        <f t="shared" si="5"/>
        <v>0.13987739708163796</v>
      </c>
      <c r="V43" s="1">
        <f t="shared" si="5"/>
        <v>0.3429018373304642</v>
      </c>
      <c r="W43" s="1">
        <f t="shared" si="5"/>
        <v>0.25487760414421656</v>
      </c>
      <c r="X43" s="1">
        <f t="shared" si="5"/>
        <v>6.5247514417021757E-2</v>
      </c>
      <c r="Y43" s="1">
        <f t="shared" si="5"/>
        <v>0</v>
      </c>
      <c r="Z43" s="1">
        <f t="shared" si="5"/>
        <v>8.7529895670191482E-2</v>
      </c>
      <c r="AA43" s="1">
        <f t="shared" si="5"/>
        <v>1.8512844455508447E-2</v>
      </c>
      <c r="AB43" s="1">
        <f t="shared" si="5"/>
        <v>2.5456301653911963E-2</v>
      </c>
      <c r="AC43" s="1">
        <f t="shared" si="5"/>
        <v>7.2186634636823371E-2</v>
      </c>
      <c r="AD43" s="1">
        <f t="shared" si="5"/>
        <v>0.7388888259659423</v>
      </c>
      <c r="AE43" s="1">
        <f t="shared" si="5"/>
        <v>3.5151718327746231</v>
      </c>
      <c r="AF43" s="1">
        <f t="shared" si="5"/>
        <v>5.2851393430809104</v>
      </c>
      <c r="AG43" s="1">
        <f t="shared" si="5"/>
        <v>0.91914220106848588</v>
      </c>
      <c r="AH43" s="1">
        <f t="shared" si="5"/>
        <v>5.5310790095589285E-2</v>
      </c>
      <c r="AI43" s="1">
        <f t="shared" si="5"/>
        <v>0.15021652655257173</v>
      </c>
      <c r="AJ43" s="1">
        <f t="shared" si="5"/>
        <v>0.35661604235283256</v>
      </c>
      <c r="AK43" s="1">
        <f t="shared" si="5"/>
        <v>2.4932263791665746E-2</v>
      </c>
      <c r="AL43" s="1">
        <f t="shared" si="5"/>
        <v>4.0265925787757166E-2</v>
      </c>
      <c r="AM43" s="1">
        <f t="shared" si="5"/>
        <v>1.1933879208026896E-2</v>
      </c>
      <c r="AN43" s="1">
        <f t="shared" si="5"/>
        <v>0.49110569353483324</v>
      </c>
      <c r="AO43" s="1">
        <f t="shared" si="5"/>
        <v>2.7411719770651057</v>
      </c>
      <c r="AP43" s="1">
        <f t="shared" si="5"/>
        <v>11.690840205731819</v>
      </c>
      <c r="AQ43" s="1">
        <f t="shared" si="5"/>
        <v>24.050111217904192</v>
      </c>
      <c r="AR43" s="1">
        <f t="shared" si="5"/>
        <v>12.757693851148906</v>
      </c>
      <c r="AS43" s="1">
        <f t="shared" si="5"/>
        <v>4.8967028599885429E-2</v>
      </c>
      <c r="AT43" s="1">
        <f t="shared" si="5"/>
        <v>0.14478083750160339</v>
      </c>
      <c r="AU43" s="1">
        <f t="shared" si="5"/>
        <v>0.32166134142882297</v>
      </c>
      <c r="AV43" s="1">
        <f t="shared" si="5"/>
        <v>0.3983144016482732</v>
      </c>
      <c r="AW43" s="1">
        <f t="shared" si="5"/>
        <v>3.1268547492696837E-3</v>
      </c>
      <c r="AX43" s="1">
        <f t="shared" si="5"/>
        <v>8.8650553561116868E-2</v>
      </c>
      <c r="AY43" s="1">
        <f t="shared" si="5"/>
        <v>0.12732447014377837</v>
      </c>
      <c r="AZ43" s="1">
        <f t="shared" si="5"/>
        <v>0.97807248439520666</v>
      </c>
      <c r="BA43" s="1">
        <f t="shared" si="5"/>
        <v>5.8152838395061548E-3</v>
      </c>
      <c r="BB43" s="1">
        <f t="shared" si="5"/>
        <v>3.6970400633804812</v>
      </c>
      <c r="BC43" s="1">
        <f t="shared" si="5"/>
        <v>8.0838935706401696</v>
      </c>
      <c r="BD43" s="1">
        <f t="shared" si="5"/>
        <v>8.1927985920723216</v>
      </c>
      <c r="BE43" s="1">
        <f t="shared" si="5"/>
        <v>4.1194562706291364</v>
      </c>
      <c r="BF43" s="1">
        <f t="shared" si="5"/>
        <v>3.442108257989613E-2</v>
      </c>
      <c r="BG43" s="1">
        <f t="shared" si="5"/>
        <v>2.7444334745060178E-2</v>
      </c>
      <c r="BH43" s="1">
        <f t="shared" si="5"/>
        <v>6.6318816238598186E-2</v>
      </c>
      <c r="BI43" s="1">
        <f t="shared" si="5"/>
        <v>7.678149431346426E-2</v>
      </c>
      <c r="BJ43" s="1">
        <f t="shared" si="5"/>
        <v>4.1807999377265301E-2</v>
      </c>
      <c r="BK43" s="1">
        <f t="shared" si="5"/>
        <v>0.2963086129775328</v>
      </c>
      <c r="BL43" s="1">
        <f t="shared" si="5"/>
        <v>1.3689688574372409</v>
      </c>
      <c r="BM43" s="1">
        <f t="shared" si="5"/>
        <v>1.9710676321156275</v>
      </c>
      <c r="BN43" s="1">
        <f t="shared" si="5"/>
        <v>1.7167776474934753</v>
      </c>
      <c r="BO43" s="1">
        <f t="shared" ref="BO43:CF43" si="6">AVERAGE(BO30:BO37)</f>
        <v>1.0548015254415084</v>
      </c>
      <c r="BP43" s="1">
        <f t="shared" si="6"/>
        <v>0.44747997660324146</v>
      </c>
      <c r="BQ43" s="1">
        <f t="shared" si="6"/>
        <v>4.6999740028781725E-2</v>
      </c>
      <c r="BR43" s="1">
        <f t="shared" si="6"/>
        <v>7.4367919643999027E-3</v>
      </c>
      <c r="BS43" s="1">
        <f t="shared" si="6"/>
        <v>2.563176254086945E-3</v>
      </c>
      <c r="BT43" s="1">
        <f t="shared" si="6"/>
        <v>8.8925617730022458E-3</v>
      </c>
      <c r="BU43" s="1">
        <f t="shared" si="6"/>
        <v>4.3327401503807608E-2</v>
      </c>
      <c r="BV43" s="1">
        <f t="shared" si="6"/>
        <v>0.2717399991263369</v>
      </c>
      <c r="BW43" s="1">
        <f t="shared" si="6"/>
        <v>0.63208138457373442</v>
      </c>
      <c r="BX43" s="1">
        <f t="shared" si="6"/>
        <v>0.76678833308032801</v>
      </c>
      <c r="BY43" s="1">
        <f t="shared" si="6"/>
        <v>0.22165819218940136</v>
      </c>
      <c r="BZ43" s="1">
        <f t="shared" si="6"/>
        <v>0</v>
      </c>
      <c r="CA43" s="1">
        <f t="shared" si="6"/>
        <v>5.6559618927281598E-4</v>
      </c>
      <c r="CB43" s="1">
        <f t="shared" si="6"/>
        <v>4.5887935094320292E-2</v>
      </c>
      <c r="CC43" s="1">
        <f t="shared" si="6"/>
        <v>4.0681963203193228E-2</v>
      </c>
      <c r="CD43" s="1">
        <f t="shared" si="6"/>
        <v>5.4434024444600659E-2</v>
      </c>
      <c r="CE43" s="1">
        <f t="shared" si="6"/>
        <v>7.5706434161825376E-2</v>
      </c>
      <c r="CF43" s="1">
        <f t="shared" si="6"/>
        <v>8.2761331569678048E-2</v>
      </c>
    </row>
    <row r="46" spans="1:84" ht="15" customHeight="1" x14ac:dyDescent="0.15">
      <c r="A46" s="1" t="s">
        <v>294</v>
      </c>
    </row>
    <row r="47" spans="1:84" ht="15" customHeight="1" x14ac:dyDescent="0.15">
      <c r="A47" s="1" t="s">
        <v>24</v>
      </c>
      <c r="B47" s="1" t="str">
        <f>B21</f>
        <v xml:space="preserve"> 39:0</v>
      </c>
      <c r="C47" s="1" t="str">
        <f t="shared" ref="C47:BN47" si="7">C21</f>
        <v xml:space="preserve"> 40:0</v>
      </c>
      <c r="D47" s="1" t="str">
        <f t="shared" si="7"/>
        <v xml:space="preserve"> 41:0</v>
      </c>
      <c r="E47" s="1" t="str">
        <f t="shared" si="7"/>
        <v xml:space="preserve"> 42:1</v>
      </c>
      <c r="F47" s="1" t="str">
        <f t="shared" si="7"/>
        <v xml:space="preserve"> 42:0</v>
      </c>
      <c r="G47" s="1" t="str">
        <f t="shared" si="7"/>
        <v xml:space="preserve"> 43:1</v>
      </c>
      <c r="H47" s="1" t="str">
        <f t="shared" si="7"/>
        <v xml:space="preserve"> 43:0</v>
      </c>
      <c r="I47" s="1" t="str">
        <f t="shared" si="7"/>
        <v xml:space="preserve"> 44:2</v>
      </c>
      <c r="J47" s="1" t="str">
        <f t="shared" si="7"/>
        <v xml:space="preserve"> 44:1</v>
      </c>
      <c r="K47" s="1" t="str">
        <f t="shared" si="7"/>
        <v xml:space="preserve"> 44:0</v>
      </c>
      <c r="L47" s="1" t="str">
        <f t="shared" si="7"/>
        <v xml:space="preserve"> 45:1</v>
      </c>
      <c r="M47" s="1" t="str">
        <f t="shared" si="7"/>
        <v xml:space="preserve"> 45:0</v>
      </c>
      <c r="N47" s="1" t="str">
        <f t="shared" si="7"/>
        <v xml:space="preserve"> 46:3</v>
      </c>
      <c r="O47" s="1" t="str">
        <f t="shared" si="7"/>
        <v xml:space="preserve"> 46:2</v>
      </c>
      <c r="P47" s="1" t="str">
        <f t="shared" si="7"/>
        <v xml:space="preserve"> 46:1</v>
      </c>
      <c r="Q47" s="1" t="str">
        <f t="shared" si="7"/>
        <v xml:space="preserve"> 46:0</v>
      </c>
      <c r="R47" s="1" t="str">
        <f t="shared" si="7"/>
        <v xml:space="preserve"> 47:2</v>
      </c>
      <c r="S47" s="1" t="str">
        <f t="shared" si="7"/>
        <v xml:space="preserve"> 47:1</v>
      </c>
      <c r="T47" s="1" t="str">
        <f t="shared" si="7"/>
        <v xml:space="preserve"> 47:0</v>
      </c>
      <c r="U47" s="1" t="str">
        <f t="shared" si="7"/>
        <v xml:space="preserve"> 48:3</v>
      </c>
      <c r="V47" s="1" t="str">
        <f t="shared" si="7"/>
        <v xml:space="preserve"> 48:2</v>
      </c>
      <c r="W47" s="1" t="str">
        <f t="shared" si="7"/>
        <v xml:space="preserve"> 48:1</v>
      </c>
      <c r="X47" s="1" t="str">
        <f t="shared" si="7"/>
        <v xml:space="preserve"> 48:0</v>
      </c>
      <c r="Y47" s="1" t="str">
        <f t="shared" si="7"/>
        <v xml:space="preserve"> 49:3</v>
      </c>
      <c r="Z47" s="1" t="str">
        <f t="shared" si="7"/>
        <v xml:space="preserve"> 49:2</v>
      </c>
      <c r="AA47" s="1" t="str">
        <f t="shared" si="7"/>
        <v xml:space="preserve"> 49:1</v>
      </c>
      <c r="AB47" s="1" t="str">
        <f t="shared" si="7"/>
        <v xml:space="preserve"> 49:0</v>
      </c>
      <c r="AC47" s="1" t="str">
        <f t="shared" si="7"/>
        <v xml:space="preserve"> 50:5</v>
      </c>
      <c r="AD47" s="1" t="str">
        <f t="shared" si="7"/>
        <v xml:space="preserve"> 50:4</v>
      </c>
      <c r="AE47" s="1" t="str">
        <f t="shared" si="7"/>
        <v xml:space="preserve"> 50:3</v>
      </c>
      <c r="AF47" s="1" t="str">
        <f t="shared" si="7"/>
        <v xml:space="preserve"> 50:2</v>
      </c>
      <c r="AG47" s="1" t="str">
        <f t="shared" si="7"/>
        <v xml:space="preserve"> 50:1</v>
      </c>
      <c r="AH47" s="1" t="str">
        <f t="shared" si="7"/>
        <v xml:space="preserve"> 51:5</v>
      </c>
      <c r="AI47" s="1" t="str">
        <f t="shared" si="7"/>
        <v xml:space="preserve"> 51:4</v>
      </c>
      <c r="AJ47" s="1" t="str">
        <f t="shared" si="7"/>
        <v xml:space="preserve"> 51:3</v>
      </c>
      <c r="AK47" s="1" t="str">
        <f t="shared" si="7"/>
        <v xml:space="preserve"> 51:2</v>
      </c>
      <c r="AL47" s="1" t="str">
        <f t="shared" si="7"/>
        <v xml:space="preserve"> 52:7</v>
      </c>
      <c r="AM47" s="1" t="str">
        <f t="shared" si="7"/>
        <v xml:space="preserve"> 51:0</v>
      </c>
      <c r="AN47" s="1" t="str">
        <f t="shared" si="7"/>
        <v xml:space="preserve"> 52:6</v>
      </c>
      <c r="AO47" s="1" t="str">
        <f t="shared" si="7"/>
        <v xml:space="preserve"> 52:5</v>
      </c>
      <c r="AP47" s="1" t="str">
        <f t="shared" si="7"/>
        <v xml:space="preserve"> 52:4</v>
      </c>
      <c r="AQ47" s="1" t="str">
        <f t="shared" si="7"/>
        <v xml:space="preserve"> 52:3</v>
      </c>
      <c r="AR47" s="1" t="str">
        <f t="shared" si="7"/>
        <v xml:space="preserve"> 52:2</v>
      </c>
      <c r="AS47" s="1" t="str">
        <f t="shared" si="7"/>
        <v xml:space="preserve"> 52:0</v>
      </c>
      <c r="AT47" s="1" t="str">
        <f t="shared" si="7"/>
        <v xml:space="preserve"> 53:5</v>
      </c>
      <c r="AU47" s="1" t="str">
        <f t="shared" si="7"/>
        <v xml:space="preserve"> 53:4</v>
      </c>
      <c r="AV47" s="1" t="str">
        <f t="shared" si="7"/>
        <v xml:space="preserve"> 53:3</v>
      </c>
      <c r="AW47" s="1" t="str">
        <f t="shared" si="7"/>
        <v xml:space="preserve"> 54:9</v>
      </c>
      <c r="AX47" s="1" t="str">
        <f t="shared" si="7"/>
        <v xml:space="preserve"> 53:2</v>
      </c>
      <c r="AY47" s="1" t="str">
        <f t="shared" si="7"/>
        <v xml:space="preserve"> 54:8</v>
      </c>
      <c r="AZ47" s="1" t="str">
        <f t="shared" si="7"/>
        <v xml:space="preserve"> 54:7</v>
      </c>
      <c r="BA47" s="1" t="str">
        <f t="shared" si="7"/>
        <v xml:space="preserve"> 53:0</v>
      </c>
      <c r="BB47" s="1" t="str">
        <f t="shared" si="7"/>
        <v xml:space="preserve"> 54:6</v>
      </c>
      <c r="BC47" s="1" t="str">
        <f t="shared" si="7"/>
        <v xml:space="preserve"> 54:5</v>
      </c>
      <c r="BD47" s="1" t="str">
        <f t="shared" si="7"/>
        <v xml:space="preserve"> 54:4</v>
      </c>
      <c r="BE47" s="1" t="str">
        <f t="shared" si="7"/>
        <v xml:space="preserve"> 54:3</v>
      </c>
      <c r="BF47" s="1" t="str">
        <f t="shared" si="7"/>
        <v xml:space="preserve"> 54:0</v>
      </c>
      <c r="BG47" s="1" t="str">
        <f t="shared" si="7"/>
        <v xml:space="preserve"> 55:6</v>
      </c>
      <c r="BH47" s="1" t="str">
        <f t="shared" si="7"/>
        <v xml:space="preserve"> 55:5</v>
      </c>
      <c r="BI47" s="1" t="str">
        <f t="shared" si="7"/>
        <v xml:space="preserve"> 55:4</v>
      </c>
      <c r="BJ47" s="1" t="str">
        <f t="shared" si="7"/>
        <v xml:space="preserve"> 55:3</v>
      </c>
      <c r="BK47" s="1" t="str">
        <f t="shared" si="7"/>
        <v xml:space="preserve"> 56:9</v>
      </c>
      <c r="BL47" s="1" t="str">
        <f t="shared" si="7"/>
        <v xml:space="preserve"> 56:8</v>
      </c>
      <c r="BM47" s="1" t="str">
        <f t="shared" si="7"/>
        <v xml:space="preserve"> 56:7</v>
      </c>
      <c r="BN47" s="1" t="str">
        <f t="shared" si="7"/>
        <v xml:space="preserve"> 56:6</v>
      </c>
      <c r="BO47" s="1" t="str">
        <f t="shared" ref="BO47:CF47" si="8">BO21</f>
        <v xml:space="preserve"> 56:5</v>
      </c>
      <c r="BP47" s="1" t="str">
        <f t="shared" si="8"/>
        <v xml:space="preserve"> 56:4</v>
      </c>
      <c r="BQ47" s="1" t="str">
        <f t="shared" si="8"/>
        <v xml:space="preserve"> 56:3</v>
      </c>
      <c r="BR47" s="1" t="str">
        <f t="shared" si="8"/>
        <v xml:space="preserve"> 56:0</v>
      </c>
      <c r="BS47" s="1" t="str">
        <f t="shared" si="8"/>
        <v xml:space="preserve"> 57:6</v>
      </c>
      <c r="BT47" s="1" t="str">
        <f t="shared" si="8"/>
        <v xml:space="preserve"> 57:5</v>
      </c>
      <c r="BU47" s="1" t="str">
        <f t="shared" si="8"/>
        <v xml:space="preserve"> 58:11</v>
      </c>
      <c r="BV47" s="1" t="str">
        <f t="shared" si="8"/>
        <v xml:space="preserve"> 58:10</v>
      </c>
      <c r="BW47" s="1" t="str">
        <f t="shared" si="8"/>
        <v xml:space="preserve"> 58:9</v>
      </c>
      <c r="BX47" s="1" t="str">
        <f t="shared" si="8"/>
        <v xml:space="preserve"> 58:8</v>
      </c>
      <c r="BY47" s="1" t="str">
        <f t="shared" si="8"/>
        <v xml:space="preserve"> 58:6</v>
      </c>
      <c r="BZ47" s="1" t="str">
        <f t="shared" si="8"/>
        <v xml:space="preserve"> 58:3</v>
      </c>
      <c r="CA47" s="1" t="str">
        <f t="shared" si="8"/>
        <v xml:space="preserve"> 58:2</v>
      </c>
      <c r="CB47" s="1" t="str">
        <f t="shared" si="8"/>
        <v xml:space="preserve"> 60:12</v>
      </c>
      <c r="CC47" s="1" t="str">
        <f t="shared" si="8"/>
        <v xml:space="preserve"> 60:11</v>
      </c>
      <c r="CD47" s="1" t="str">
        <f t="shared" si="8"/>
        <v xml:space="preserve"> 60:10</v>
      </c>
      <c r="CE47" s="1" t="str">
        <f t="shared" si="8"/>
        <v xml:space="preserve"> 60:9</v>
      </c>
      <c r="CF47" s="1" t="str">
        <f t="shared" si="8"/>
        <v xml:space="preserve"> 60:8</v>
      </c>
    </row>
    <row r="48" spans="1:84" ht="15" customHeight="1" x14ac:dyDescent="0.15">
      <c r="A48" s="1" t="str">
        <f>A42</f>
        <v>WT liver</v>
      </c>
      <c r="B48" s="1">
        <f>STDEV(B22:B29)</f>
        <v>3.6059371053972621E-3</v>
      </c>
      <c r="C48" s="1">
        <f t="shared" ref="C48:BN48" si="9">STDEV(C22:C29)</f>
        <v>2.031636120181108E-2</v>
      </c>
      <c r="D48" s="1">
        <f t="shared" si="9"/>
        <v>3.307904857669082E-3</v>
      </c>
      <c r="E48" s="1">
        <f t="shared" si="9"/>
        <v>1.8310554618561421E-3</v>
      </c>
      <c r="F48" s="1">
        <f t="shared" si="9"/>
        <v>9.2239171522379444E-3</v>
      </c>
      <c r="G48" s="1">
        <f t="shared" si="9"/>
        <v>2.9108783968606238E-3</v>
      </c>
      <c r="H48" s="1">
        <f t="shared" si="9"/>
        <v>7.9610701464297405E-3</v>
      </c>
      <c r="I48" s="1">
        <f t="shared" si="9"/>
        <v>4.9797159019406402E-3</v>
      </c>
      <c r="J48" s="1">
        <f t="shared" si="9"/>
        <v>6.3520895391839327E-3</v>
      </c>
      <c r="K48" s="1">
        <f t="shared" si="9"/>
        <v>1.6589024566753229E-2</v>
      </c>
      <c r="L48" s="1">
        <f t="shared" si="9"/>
        <v>6.2066582718371113E-3</v>
      </c>
      <c r="M48" s="1">
        <f t="shared" si="9"/>
        <v>1.5635624732238614E-2</v>
      </c>
      <c r="N48" s="1">
        <f t="shared" si="9"/>
        <v>3.3415135359543932E-3</v>
      </c>
      <c r="O48" s="1">
        <f t="shared" si="9"/>
        <v>7.917358518856641E-3</v>
      </c>
      <c r="P48" s="1">
        <f t="shared" si="9"/>
        <v>1.6985946199356915E-2</v>
      </c>
      <c r="Q48" s="1">
        <f t="shared" si="9"/>
        <v>1.7460472613317617E-2</v>
      </c>
      <c r="R48" s="1">
        <f t="shared" si="9"/>
        <v>3.4416178398258318E-3</v>
      </c>
      <c r="S48" s="1">
        <f t="shared" si="9"/>
        <v>6.745508334856245E-3</v>
      </c>
      <c r="T48" s="1">
        <f t="shared" si="9"/>
        <v>1.4888944651811196E-2</v>
      </c>
      <c r="U48" s="1">
        <f t="shared" si="9"/>
        <v>4.7374810530279338E-2</v>
      </c>
      <c r="V48" s="1">
        <f t="shared" si="9"/>
        <v>0.14459148530689089</v>
      </c>
      <c r="W48" s="1">
        <f t="shared" si="9"/>
        <v>0.1029919397032884</v>
      </c>
      <c r="X48" s="1">
        <f t="shared" si="9"/>
        <v>1.4847429948621016E-2</v>
      </c>
      <c r="Y48" s="1">
        <f t="shared" si="9"/>
        <v>0</v>
      </c>
      <c r="Z48" s="1">
        <f t="shared" si="9"/>
        <v>1.7235208139909738E-2</v>
      </c>
      <c r="AA48" s="1">
        <f t="shared" si="9"/>
        <v>9.8781475008720299E-3</v>
      </c>
      <c r="AB48" s="1">
        <f t="shared" si="9"/>
        <v>5.4880708841241136E-3</v>
      </c>
      <c r="AC48" s="1">
        <f t="shared" si="9"/>
        <v>5.6348531852933072E-2</v>
      </c>
      <c r="AD48" s="1">
        <f t="shared" si="9"/>
        <v>0.19696824579184166</v>
      </c>
      <c r="AE48" s="1">
        <f t="shared" si="9"/>
        <v>0.71852919935962289</v>
      </c>
      <c r="AF48" s="1">
        <f t="shared" si="9"/>
        <v>1.2944990134899119</v>
      </c>
      <c r="AG48" s="1">
        <f t="shared" si="9"/>
        <v>0.18501546176159842</v>
      </c>
      <c r="AH48" s="1">
        <f t="shared" si="9"/>
        <v>1.0382862023342971E-2</v>
      </c>
      <c r="AI48" s="1">
        <f t="shared" si="9"/>
        <v>1.888927673520804E-2</v>
      </c>
      <c r="AJ48" s="1">
        <f t="shared" si="9"/>
        <v>2.285357069953178E-2</v>
      </c>
      <c r="AK48" s="1">
        <f t="shared" si="9"/>
        <v>2.2421378653197745E-2</v>
      </c>
      <c r="AL48" s="1">
        <f t="shared" si="9"/>
        <v>2.250183969762103E-2</v>
      </c>
      <c r="AM48" s="1">
        <f t="shared" si="9"/>
        <v>8.6661627730427772E-3</v>
      </c>
      <c r="AN48" s="1">
        <f t="shared" si="9"/>
        <v>0.16734698181044194</v>
      </c>
      <c r="AO48" s="1">
        <f t="shared" si="9"/>
        <v>0.5749323254542047</v>
      </c>
      <c r="AP48" s="1">
        <f t="shared" si="9"/>
        <v>1.8654048387117754</v>
      </c>
      <c r="AQ48" s="1">
        <f t="shared" si="9"/>
        <v>1.0977114822929097</v>
      </c>
      <c r="AR48" s="1">
        <f t="shared" si="9"/>
        <v>3.9256088969976921</v>
      </c>
      <c r="AS48" s="1">
        <f t="shared" si="9"/>
        <v>2.1496524692672884E-2</v>
      </c>
      <c r="AT48" s="1">
        <f t="shared" si="9"/>
        <v>1.8313276682065463E-2</v>
      </c>
      <c r="AU48" s="1">
        <f t="shared" si="9"/>
        <v>2.2011036634419164E-2</v>
      </c>
      <c r="AV48" s="1">
        <f t="shared" si="9"/>
        <v>5.0966422225101359E-2</v>
      </c>
      <c r="AW48" s="1">
        <f t="shared" si="9"/>
        <v>7.9954853340719646E-3</v>
      </c>
      <c r="AX48" s="1">
        <f t="shared" si="9"/>
        <v>2.5971381146205112E-2</v>
      </c>
      <c r="AY48" s="1">
        <f t="shared" si="9"/>
        <v>4.9095041251402759E-2</v>
      </c>
      <c r="AZ48" s="1">
        <f t="shared" si="9"/>
        <v>0.31394790292498503</v>
      </c>
      <c r="BA48" s="1">
        <f t="shared" si="9"/>
        <v>6.9620848066794926E-3</v>
      </c>
      <c r="BB48" s="1">
        <f t="shared" si="9"/>
        <v>1.0747947992214069</v>
      </c>
      <c r="BC48" s="1">
        <f t="shared" si="9"/>
        <v>1.5920815569401228</v>
      </c>
      <c r="BD48" s="1">
        <f t="shared" si="9"/>
        <v>1.0262543241014637</v>
      </c>
      <c r="BE48" s="1">
        <f t="shared" si="9"/>
        <v>1.1012298404465366</v>
      </c>
      <c r="BF48" s="1">
        <f t="shared" si="9"/>
        <v>1.3645925976215207E-2</v>
      </c>
      <c r="BG48" s="1">
        <f t="shared" si="9"/>
        <v>9.214689323824762E-3</v>
      </c>
      <c r="BH48" s="1">
        <f t="shared" si="9"/>
        <v>2.0353537751914182E-2</v>
      </c>
      <c r="BI48" s="1">
        <f t="shared" si="9"/>
        <v>2.1698786644398671E-2</v>
      </c>
      <c r="BJ48" s="1">
        <f t="shared" si="9"/>
        <v>1.4119864679448474E-2</v>
      </c>
      <c r="BK48" s="1">
        <f t="shared" si="9"/>
        <v>9.8702340475823352E-2</v>
      </c>
      <c r="BL48" s="1">
        <f t="shared" si="9"/>
        <v>0.4980442685189263</v>
      </c>
      <c r="BM48" s="1">
        <f t="shared" si="9"/>
        <v>0.51751347193769048</v>
      </c>
      <c r="BN48" s="1">
        <f t="shared" si="9"/>
        <v>0.41338044652704575</v>
      </c>
      <c r="BO48" s="1">
        <f t="shared" ref="BO48:CF48" si="10">STDEV(BO22:BO29)</f>
        <v>0.25818062600536934</v>
      </c>
      <c r="BP48" s="1">
        <f t="shared" si="10"/>
        <v>0.15107795692157844</v>
      </c>
      <c r="BQ48" s="1">
        <f t="shared" si="10"/>
        <v>3.2899146391918425E-2</v>
      </c>
      <c r="BR48" s="1">
        <f t="shared" si="10"/>
        <v>2.2585772610600094E-3</v>
      </c>
      <c r="BS48" s="1">
        <f t="shared" si="10"/>
        <v>2.8067634195657913E-3</v>
      </c>
      <c r="BT48" s="1">
        <f t="shared" si="10"/>
        <v>4.4905275292081229E-3</v>
      </c>
      <c r="BU48" s="1">
        <f t="shared" si="10"/>
        <v>2.1894148020302574E-2</v>
      </c>
      <c r="BV48" s="1">
        <f t="shared" si="10"/>
        <v>0.15733642032750211</v>
      </c>
      <c r="BW48" s="1">
        <f t="shared" si="10"/>
        <v>0.30546440457174012</v>
      </c>
      <c r="BX48" s="1">
        <f t="shared" si="10"/>
        <v>0.32837358667921424</v>
      </c>
      <c r="BY48" s="1">
        <f t="shared" si="10"/>
        <v>0.1022347684598004</v>
      </c>
      <c r="BZ48" s="1">
        <f t="shared" si="10"/>
        <v>1.3050885893782617E-2</v>
      </c>
      <c r="CA48" s="1">
        <f t="shared" si="10"/>
        <v>0</v>
      </c>
      <c r="CB48" s="1">
        <f t="shared" si="10"/>
        <v>2.5604630745954638E-2</v>
      </c>
      <c r="CC48" s="1">
        <f t="shared" si="10"/>
        <v>1.6807638934325703E-2</v>
      </c>
      <c r="CD48" s="1">
        <f t="shared" si="10"/>
        <v>3.2067058422113881E-2</v>
      </c>
      <c r="CE48" s="1">
        <f t="shared" si="10"/>
        <v>4.8408224916195272E-2</v>
      </c>
      <c r="CF48" s="1">
        <f t="shared" si="10"/>
        <v>4.7435178259364622E-2</v>
      </c>
    </row>
    <row r="49" spans="1:84" ht="15" customHeight="1" x14ac:dyDescent="0.15">
      <c r="A49" s="1" t="str">
        <f>A43</f>
        <v>COX14 liver</v>
      </c>
      <c r="B49" s="1">
        <f>STDEV(B30:B37)</f>
        <v>6.3467120154625228E-3</v>
      </c>
      <c r="C49" s="1">
        <f t="shared" ref="C49:BN49" si="11">STDEV(C30:C37)</f>
        <v>2.8020498381328762E-2</v>
      </c>
      <c r="D49" s="1">
        <f t="shared" si="11"/>
        <v>1.6792382416131943E-2</v>
      </c>
      <c r="E49" s="1">
        <f t="shared" si="11"/>
        <v>5.6985865001939352E-3</v>
      </c>
      <c r="F49" s="1">
        <f t="shared" si="11"/>
        <v>4.1025443647826995E-2</v>
      </c>
      <c r="G49" s="1">
        <f t="shared" si="11"/>
        <v>8.6618456689599877E-3</v>
      </c>
      <c r="H49" s="1">
        <f t="shared" si="11"/>
        <v>4.0533424337297334E-2</v>
      </c>
      <c r="I49" s="1">
        <f t="shared" si="11"/>
        <v>3.4678873986207829E-3</v>
      </c>
      <c r="J49" s="1">
        <f t="shared" si="11"/>
        <v>1.0179935460276032E-2</v>
      </c>
      <c r="K49" s="1">
        <f t="shared" si="11"/>
        <v>9.0472021721276386E-2</v>
      </c>
      <c r="L49" s="1">
        <f t="shared" si="11"/>
        <v>1.4618240692883032E-2</v>
      </c>
      <c r="M49" s="1">
        <f t="shared" si="11"/>
        <v>7.3408299481310169E-2</v>
      </c>
      <c r="N49" s="1">
        <f t="shared" si="11"/>
        <v>4.3915167095399839E-3</v>
      </c>
      <c r="O49" s="1">
        <f t="shared" si="11"/>
        <v>1.4384120633837535E-2</v>
      </c>
      <c r="P49" s="1">
        <f t="shared" si="11"/>
        <v>2.2030210794105706E-2</v>
      </c>
      <c r="Q49" s="1">
        <f t="shared" si="11"/>
        <v>0.11563322015829831</v>
      </c>
      <c r="R49" s="1">
        <f t="shared" si="11"/>
        <v>1.2735257754168094E-2</v>
      </c>
      <c r="S49" s="1">
        <f t="shared" si="11"/>
        <v>2.0515918650908831E-2</v>
      </c>
      <c r="T49" s="1">
        <f t="shared" si="11"/>
        <v>7.9117707348715635E-2</v>
      </c>
      <c r="U49" s="1">
        <f t="shared" si="11"/>
        <v>3.87204652919192E-2</v>
      </c>
      <c r="V49" s="1">
        <f t="shared" si="11"/>
        <v>0.14091097608233272</v>
      </c>
      <c r="W49" s="1">
        <f t="shared" si="11"/>
        <v>0.10924947979534305</v>
      </c>
      <c r="X49" s="1">
        <f t="shared" si="11"/>
        <v>0.10402671564087017</v>
      </c>
      <c r="Y49" s="1">
        <f t="shared" si="11"/>
        <v>0</v>
      </c>
      <c r="Z49" s="1">
        <f t="shared" si="11"/>
        <v>1.6687191098356483E-2</v>
      </c>
      <c r="AA49" s="1">
        <f t="shared" si="11"/>
        <v>1.2083640010264759E-2</v>
      </c>
      <c r="AB49" s="1">
        <f t="shared" si="11"/>
        <v>5.4748227801370314E-2</v>
      </c>
      <c r="AC49" s="1">
        <f t="shared" si="11"/>
        <v>4.7058342627015949E-2</v>
      </c>
      <c r="AD49" s="1">
        <f t="shared" si="11"/>
        <v>0.1366085296326833</v>
      </c>
      <c r="AE49" s="1">
        <f t="shared" si="11"/>
        <v>0.65341686762409912</v>
      </c>
      <c r="AF49" s="1">
        <f t="shared" si="11"/>
        <v>1.3470078771541103</v>
      </c>
      <c r="AG49" s="1">
        <f t="shared" si="11"/>
        <v>0.27635947508143738</v>
      </c>
      <c r="AH49" s="1">
        <f t="shared" si="11"/>
        <v>3.5505752903103364E-2</v>
      </c>
      <c r="AI49" s="1">
        <f t="shared" si="11"/>
        <v>1.9609064898976035E-2</v>
      </c>
      <c r="AJ49" s="1">
        <f t="shared" si="11"/>
        <v>3.3097873076915661E-2</v>
      </c>
      <c r="AK49" s="1">
        <f t="shared" si="11"/>
        <v>3.5803364662997432E-2</v>
      </c>
      <c r="AL49" s="1">
        <f t="shared" si="11"/>
        <v>1.8338062146356721E-2</v>
      </c>
      <c r="AM49" s="1">
        <f t="shared" si="11"/>
        <v>2.7049441296989465E-2</v>
      </c>
      <c r="AN49" s="1">
        <f t="shared" si="11"/>
        <v>0.11834080389942461</v>
      </c>
      <c r="AO49" s="1">
        <f t="shared" si="11"/>
        <v>0.58384004829780101</v>
      </c>
      <c r="AP49" s="1">
        <f t="shared" si="11"/>
        <v>1.923316361627865</v>
      </c>
      <c r="AQ49" s="1">
        <f t="shared" si="11"/>
        <v>1.7751141832985702</v>
      </c>
      <c r="AR49" s="1">
        <f t="shared" si="11"/>
        <v>3.6533407703521297</v>
      </c>
      <c r="AS49" s="1">
        <f t="shared" si="11"/>
        <v>5.0488349952997669E-2</v>
      </c>
      <c r="AT49" s="1">
        <f t="shared" si="11"/>
        <v>2.1575858859660235E-2</v>
      </c>
      <c r="AU49" s="1">
        <f t="shared" si="11"/>
        <v>4.9827343634156876E-2</v>
      </c>
      <c r="AV49" s="1">
        <f t="shared" si="11"/>
        <v>4.7862274189859562E-2</v>
      </c>
      <c r="AW49" s="1">
        <f t="shared" si="11"/>
        <v>8.8440807879758207E-3</v>
      </c>
      <c r="AX49" s="1">
        <f t="shared" si="11"/>
        <v>2.1784299016337185E-2</v>
      </c>
      <c r="AY49" s="1">
        <f t="shared" si="11"/>
        <v>3.346694219622251E-2</v>
      </c>
      <c r="AZ49" s="1">
        <f t="shared" si="11"/>
        <v>0.22253452311424299</v>
      </c>
      <c r="BA49" s="1">
        <f t="shared" si="11"/>
        <v>1.6448106549757379E-2</v>
      </c>
      <c r="BB49" s="1">
        <f t="shared" si="11"/>
        <v>0.73715917208519322</v>
      </c>
      <c r="BC49" s="1">
        <f t="shared" si="11"/>
        <v>1.4723961036624704</v>
      </c>
      <c r="BD49" s="1">
        <f t="shared" si="11"/>
        <v>1.4230654313612099</v>
      </c>
      <c r="BE49" s="1">
        <f t="shared" si="11"/>
        <v>1.1254339555174526</v>
      </c>
      <c r="BF49" s="1">
        <f t="shared" si="11"/>
        <v>4.4832894519039615E-2</v>
      </c>
      <c r="BG49" s="1">
        <f t="shared" si="11"/>
        <v>1.6409286892739513E-2</v>
      </c>
      <c r="BH49" s="1">
        <f t="shared" si="11"/>
        <v>2.5150662852802562E-2</v>
      </c>
      <c r="BI49" s="1">
        <f t="shared" si="11"/>
        <v>2.3800516037530348E-2</v>
      </c>
      <c r="BJ49" s="1">
        <f t="shared" si="11"/>
        <v>1.4624984092800126E-2</v>
      </c>
      <c r="BK49" s="1">
        <f t="shared" si="11"/>
        <v>0.10662716745521064</v>
      </c>
      <c r="BL49" s="1">
        <f t="shared" si="11"/>
        <v>0.47492849643598112</v>
      </c>
      <c r="BM49" s="1">
        <f t="shared" si="11"/>
        <v>0.58085818784561238</v>
      </c>
      <c r="BN49" s="1">
        <f t="shared" si="11"/>
        <v>0.53648872316920493</v>
      </c>
      <c r="BO49" s="1">
        <f t="shared" ref="BO49:CF49" si="12">STDEV(BO30:BO37)</f>
        <v>0.41887303170496976</v>
      </c>
      <c r="BP49" s="1">
        <f t="shared" si="12"/>
        <v>0.27465243366654357</v>
      </c>
      <c r="BQ49" s="1">
        <f t="shared" si="12"/>
        <v>5.9010769980927004E-2</v>
      </c>
      <c r="BR49" s="1">
        <f t="shared" si="12"/>
        <v>1.1568475338697133E-2</v>
      </c>
      <c r="BS49" s="1">
        <f t="shared" si="12"/>
        <v>3.8320596729204434E-3</v>
      </c>
      <c r="BT49" s="1">
        <f t="shared" si="12"/>
        <v>7.4376716079361561E-3</v>
      </c>
      <c r="BU49" s="1">
        <f t="shared" si="12"/>
        <v>2.2684242655889416E-2</v>
      </c>
      <c r="BV49" s="1">
        <f t="shared" si="12"/>
        <v>0.10111648278219858</v>
      </c>
      <c r="BW49" s="1">
        <f t="shared" si="12"/>
        <v>0.28495884971544622</v>
      </c>
      <c r="BX49" s="1">
        <f t="shared" si="12"/>
        <v>0.39689277039837845</v>
      </c>
      <c r="BY49" s="1">
        <f t="shared" si="12"/>
        <v>0.1727937655944834</v>
      </c>
      <c r="BZ49" s="1">
        <f t="shared" si="12"/>
        <v>0</v>
      </c>
      <c r="CA49" s="1">
        <f t="shared" si="12"/>
        <v>1.5997476033923128E-3</v>
      </c>
      <c r="CB49" s="1">
        <f t="shared" si="12"/>
        <v>2.6975952042844906E-2</v>
      </c>
      <c r="CC49" s="1">
        <f t="shared" si="12"/>
        <v>2.1009624538996081E-2</v>
      </c>
      <c r="CD49" s="1">
        <f t="shared" si="12"/>
        <v>3.5317845488194596E-2</v>
      </c>
      <c r="CE49" s="1">
        <f t="shared" si="12"/>
        <v>6.286598685565957E-2</v>
      </c>
      <c r="CF49" s="1">
        <f t="shared" si="12"/>
        <v>7.0886144537804882E-2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19"/>
  <dimension ref="B1:BG50"/>
  <sheetViews>
    <sheetView zoomScale="70" zoomScaleNormal="70" workbookViewId="0">
      <selection activeCell="Y2" sqref="Y2:Y18"/>
    </sheetView>
  </sheetViews>
  <sheetFormatPr baseColWidth="10" defaultColWidth="10.5" defaultRowHeight="15" customHeight="1" x14ac:dyDescent="0.15"/>
  <cols>
    <col min="1" max="1" width="10.5" style="1"/>
    <col min="2" max="2" width="17.5" style="1" bestFit="1" customWidth="1"/>
    <col min="3" max="3" width="12.83203125" style="1" bestFit="1" customWidth="1"/>
    <col min="4" max="33" width="10.5" style="1"/>
    <col min="34" max="34" width="10.5" style="1" customWidth="1"/>
    <col min="35" max="16384" width="10.5" style="1"/>
  </cols>
  <sheetData>
    <row r="1" spans="2:59" ht="15" customHeight="1" x14ac:dyDescent="0.15">
      <c r="B1" s="73" t="s">
        <v>249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H1" s="74" t="s">
        <v>295</v>
      </c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</row>
    <row r="2" spans="2:59" ht="15" customHeight="1" x14ac:dyDescent="0.15">
      <c r="B2" s="5" t="s">
        <v>24</v>
      </c>
      <c r="C2" s="6" t="s">
        <v>25</v>
      </c>
      <c r="D2" s="3" t="s">
        <v>250</v>
      </c>
      <c r="E2" s="3" t="s">
        <v>251</v>
      </c>
      <c r="F2" s="3" t="s">
        <v>22</v>
      </c>
      <c r="G2" s="3" t="s">
        <v>10</v>
      </c>
      <c r="H2" s="3" t="s">
        <v>252</v>
      </c>
      <c r="I2" s="3" t="s">
        <v>253</v>
      </c>
      <c r="J2" s="3" t="s">
        <v>366</v>
      </c>
      <c r="K2" s="3" t="s">
        <v>367</v>
      </c>
      <c r="L2" s="3" t="s">
        <v>368</v>
      </c>
      <c r="M2" s="3" t="s">
        <v>254</v>
      </c>
      <c r="N2" s="3" t="s">
        <v>255</v>
      </c>
      <c r="O2" s="3" t="s">
        <v>256</v>
      </c>
      <c r="P2" s="3" t="s">
        <v>257</v>
      </c>
      <c r="Q2" s="3" t="s">
        <v>258</v>
      </c>
      <c r="R2" s="3" t="s">
        <v>259</v>
      </c>
      <c r="S2" s="3" t="s">
        <v>260</v>
      </c>
      <c r="T2" s="3" t="s">
        <v>261</v>
      </c>
      <c r="U2" s="3" t="s">
        <v>17</v>
      </c>
      <c r="V2" s="3" t="s">
        <v>16</v>
      </c>
      <c r="W2" s="3" t="s">
        <v>18</v>
      </c>
      <c r="X2" s="3" t="s">
        <v>23</v>
      </c>
      <c r="Y2" s="3" t="s">
        <v>21</v>
      </c>
      <c r="Z2" s="3" t="s">
        <v>19</v>
      </c>
      <c r="AA2" s="3" t="s">
        <v>20</v>
      </c>
      <c r="AB2" s="5" t="s">
        <v>262</v>
      </c>
      <c r="AC2" s="4" t="s">
        <v>263</v>
      </c>
      <c r="AF2" s="5" t="s">
        <v>24</v>
      </c>
      <c r="AG2" s="3" t="s">
        <v>250</v>
      </c>
      <c r="AH2" s="3" t="s">
        <v>251</v>
      </c>
      <c r="AI2" s="3" t="s">
        <v>22</v>
      </c>
      <c r="AJ2" s="3" t="s">
        <v>10</v>
      </c>
      <c r="AK2" s="3" t="s">
        <v>252</v>
      </c>
      <c r="AL2" s="3" t="s">
        <v>253</v>
      </c>
      <c r="AM2" s="3" t="s">
        <v>366</v>
      </c>
      <c r="AN2" s="3" t="s">
        <v>367</v>
      </c>
      <c r="AO2" s="3" t="s">
        <v>368</v>
      </c>
      <c r="AP2" s="3" t="s">
        <v>254</v>
      </c>
      <c r="AQ2" s="3" t="s">
        <v>255</v>
      </c>
      <c r="AR2" s="3" t="s">
        <v>256</v>
      </c>
      <c r="AS2" s="3" t="s">
        <v>257</v>
      </c>
      <c r="AT2" s="3" t="s">
        <v>258</v>
      </c>
      <c r="AU2" s="3" t="s">
        <v>259</v>
      </c>
      <c r="AV2" s="3" t="s">
        <v>260</v>
      </c>
      <c r="AW2" s="3" t="s">
        <v>261</v>
      </c>
      <c r="AX2" s="3" t="s">
        <v>17</v>
      </c>
      <c r="AY2" s="3" t="s">
        <v>16</v>
      </c>
      <c r="AZ2" s="3" t="s">
        <v>18</v>
      </c>
      <c r="BA2" s="3" t="s">
        <v>23</v>
      </c>
      <c r="BB2" s="3" t="s">
        <v>21</v>
      </c>
      <c r="BC2" s="3" t="s">
        <v>19</v>
      </c>
      <c r="BD2" s="3" t="s">
        <v>20</v>
      </c>
      <c r="BE2" s="5" t="s">
        <v>262</v>
      </c>
    </row>
    <row r="3" spans="2:59" ht="15" customHeight="1" x14ac:dyDescent="0.15">
      <c r="B3" s="5" t="str">
        <f>PC!A3</f>
        <v>WT liver</v>
      </c>
      <c r="C3" s="5">
        <f>PC!C3</f>
        <v>14</v>
      </c>
      <c r="D3" s="3">
        <f>PC!I3</f>
        <v>69.620946094684257</v>
      </c>
      <c r="E3" s="3">
        <f>PC!J3</f>
        <v>2.1153990538591216</v>
      </c>
      <c r="F3" s="3">
        <f>LPC!G3</f>
        <v>1.2211428135772417</v>
      </c>
      <c r="G3" s="3">
        <f>SM!G3</f>
        <v>1.4063817705903532</v>
      </c>
      <c r="H3" s="3">
        <f>PE!I3</f>
        <v>32.91632803579688</v>
      </c>
      <c r="I3" s="3">
        <f>PE!J3</f>
        <v>0.94194022461811022</v>
      </c>
      <c r="J3" s="3">
        <f>plPE16_0!G3</f>
        <v>0.7557922558157224</v>
      </c>
      <c r="K3" s="3">
        <f>plPE18_1!G3</f>
        <v>0.30173559312158249</v>
      </c>
      <c r="L3" s="3">
        <f>plPE18_0!G3</f>
        <v>0.71609290679825155</v>
      </c>
      <c r="M3" s="3">
        <f>PS!I3</f>
        <v>4.8525968514702695</v>
      </c>
      <c r="N3" s="3">
        <f>PS!J3</f>
        <v>0.1092571937825941</v>
      </c>
      <c r="O3" s="3">
        <f>PI!I3</f>
        <v>16.252555907846499</v>
      </c>
      <c r="P3" s="3">
        <f>PI!J3</f>
        <v>0.18161392331976017</v>
      </c>
      <c r="Q3" s="3">
        <f>PG!I3</f>
        <v>0.47150251009914995</v>
      </c>
      <c r="R3" s="3">
        <f>PG!J3</f>
        <v>3.0851579451041068E-3</v>
      </c>
      <c r="S3" s="3">
        <f>PA!I3</f>
        <v>0.17787678979971891</v>
      </c>
      <c r="T3" s="3">
        <f>PA!J3</f>
        <v>7.5842936062930745E-3</v>
      </c>
      <c r="U3" s="3">
        <f>Cer!G3</f>
        <v>0.57437837158739347</v>
      </c>
      <c r="V3" s="3">
        <f>HexCer!G3</f>
        <v>0.47665325214133991</v>
      </c>
      <c r="W3" s="3">
        <f>Hex2Cer!G3</f>
        <v>9.342870875495729E-2</v>
      </c>
      <c r="X3" s="3">
        <f>Chol!H3</f>
        <v>13.174093986485758</v>
      </c>
      <c r="Y3" s="3">
        <f>CE!G3</f>
        <v>4.7626827806724217</v>
      </c>
      <c r="Z3" s="3">
        <f>DAG!G3</f>
        <v>4.7643669323407734</v>
      </c>
      <c r="AA3" s="3">
        <f>TAG!G3</f>
        <v>116.9399169212256</v>
      </c>
      <c r="AB3" s="5">
        <f>SUM(D3:AA3)</f>
        <v>272.83735232993916</v>
      </c>
      <c r="AC3" s="4">
        <f>AB3*C3</f>
        <v>3819.7229326191482</v>
      </c>
      <c r="AF3" s="5" t="str">
        <f>B3</f>
        <v>WT liver</v>
      </c>
      <c r="AG3" s="1">
        <f>AVERAGE(D28:D35)</f>
        <v>30.356777676487159</v>
      </c>
      <c r="AH3" s="1">
        <f t="shared" ref="AH3:BD3" si="0">AVERAGE(E28:E35)</f>
        <v>0.97796672598262513</v>
      </c>
      <c r="AI3" s="1">
        <f t="shared" si="0"/>
        <v>0.44510413701362461</v>
      </c>
      <c r="AJ3" s="1">
        <f t="shared" si="0"/>
        <v>1.1713755377926809</v>
      </c>
      <c r="AK3" s="1">
        <f t="shared" si="0"/>
        <v>12.66908856008954</v>
      </c>
      <c r="AL3" s="1">
        <f t="shared" si="0"/>
        <v>0.41352709453468284</v>
      </c>
      <c r="AM3" s="1">
        <f t="shared" si="0"/>
        <v>0.36962650354294108</v>
      </c>
      <c r="AN3" s="1">
        <f t="shared" si="0"/>
        <v>0.17979003628204357</v>
      </c>
      <c r="AO3" s="1">
        <f t="shared" si="0"/>
        <v>0.35482479923085897</v>
      </c>
      <c r="AP3" s="1">
        <f t="shared" si="0"/>
        <v>1.8474739127702471</v>
      </c>
      <c r="AQ3" s="1">
        <f t="shared" si="0"/>
        <v>5.0729702757637815E-2</v>
      </c>
      <c r="AR3" s="1">
        <f t="shared" si="0"/>
        <v>5.9295983773759522</v>
      </c>
      <c r="AS3" s="1">
        <f t="shared" si="0"/>
        <v>6.785588066647763E-2</v>
      </c>
      <c r="AT3" s="1">
        <f t="shared" si="0"/>
        <v>0.17793793289272547</v>
      </c>
      <c r="AU3" s="1">
        <f t="shared" si="0"/>
        <v>2.2950294774272658E-3</v>
      </c>
      <c r="AV3" s="1">
        <f t="shared" si="0"/>
        <v>7.2971659109134737E-2</v>
      </c>
      <c r="AW3" s="1">
        <f t="shared" si="0"/>
        <v>1.6183264589840535E-3</v>
      </c>
      <c r="AX3" s="1">
        <f t="shared" si="0"/>
        <v>0.20862345248852135</v>
      </c>
      <c r="AY3" s="1">
        <f t="shared" si="0"/>
        <v>0.20673610433144946</v>
      </c>
      <c r="AZ3" s="1">
        <f t="shared" si="0"/>
        <v>3.8373784271934053E-2</v>
      </c>
      <c r="BA3" s="1">
        <f t="shared" si="0"/>
        <v>5.4304604278097983</v>
      </c>
      <c r="BB3" s="1">
        <f t="shared" si="0"/>
        <v>2.2091660322359861</v>
      </c>
      <c r="BC3" s="1">
        <f t="shared" si="0"/>
        <v>1.4146697411991607</v>
      </c>
      <c r="BD3" s="1">
        <f t="shared" si="0"/>
        <v>35.403408565198419</v>
      </c>
      <c r="BE3" s="5">
        <f>SUM(AG3:BD3)</f>
        <v>100.00000000000001</v>
      </c>
    </row>
    <row r="4" spans="2:59" ht="15" customHeight="1" x14ac:dyDescent="0.15">
      <c r="B4" s="5" t="str">
        <f>PC!A4</f>
        <v>WT liver</v>
      </c>
      <c r="C4" s="5">
        <f>PC!C4</f>
        <v>13</v>
      </c>
      <c r="D4" s="3">
        <f>PC!I4</f>
        <v>85.993927455801696</v>
      </c>
      <c r="E4" s="3">
        <f>PC!J4</f>
        <v>2.4114956971509245</v>
      </c>
      <c r="F4" s="3">
        <f>LPC!G4</f>
        <v>1.2601023725631026</v>
      </c>
      <c r="G4" s="3">
        <f>SM!G4</f>
        <v>3.0002668534525734</v>
      </c>
      <c r="H4" s="3">
        <f>PE!I4</f>
        <v>32.602412132470533</v>
      </c>
      <c r="I4" s="3">
        <f>PE!J4</f>
        <v>0.99419019155214361</v>
      </c>
      <c r="J4" s="3">
        <f>plPE16_0!G4</f>
        <v>0.92753776564646795</v>
      </c>
      <c r="K4" s="3">
        <f>plPE18_1!G4</f>
        <v>0.48374484574492926</v>
      </c>
      <c r="L4" s="3">
        <f>plPE18_0!G4</f>
        <v>0.85400808537348882</v>
      </c>
      <c r="M4" s="3">
        <f>PS!I4</f>
        <v>4.7544958564582611</v>
      </c>
      <c r="N4" s="3">
        <f>PS!J4</f>
        <v>0.11231546626046804</v>
      </c>
      <c r="O4" s="3">
        <f>PI!I4</f>
        <v>17.602711077188204</v>
      </c>
      <c r="P4" s="3">
        <f>PI!J4</f>
        <v>0.16523006453335035</v>
      </c>
      <c r="Q4" s="3">
        <f>PG!I4</f>
        <v>0.45868704622826667</v>
      </c>
      <c r="R4" s="3">
        <f>PG!J4</f>
        <v>7.9423005009211546E-3</v>
      </c>
      <c r="S4" s="3">
        <f>PA!I4</f>
        <v>0.17682773647188232</v>
      </c>
      <c r="T4" s="3">
        <f>PA!J4</f>
        <v>1.8138943951004538E-3</v>
      </c>
      <c r="U4" s="3">
        <f>Cer!G4</f>
        <v>0.60030587031917904</v>
      </c>
      <c r="V4" s="3">
        <f>HexCer!G4</f>
        <v>0.58547406408932534</v>
      </c>
      <c r="W4" s="3">
        <f>Hex2Cer!G4</f>
        <v>0.13507343482835107</v>
      </c>
      <c r="X4" s="3">
        <f>Chol!H4</f>
        <v>14.28043299777044</v>
      </c>
      <c r="Y4" s="3">
        <f>CE!G4</f>
        <v>5.3479379231049942</v>
      </c>
      <c r="Z4" s="3">
        <f>DAG!G4</f>
        <v>4.6110021376562544</v>
      </c>
      <c r="AA4" s="3">
        <f>TAG!G4</f>
        <v>166.08876903552431</v>
      </c>
      <c r="AB4" s="5">
        <f>SUM(D4:AA4)</f>
        <v>343.45670430508517</v>
      </c>
      <c r="AC4" s="4">
        <f>AB4*C4</f>
        <v>4464.9371559661067</v>
      </c>
      <c r="AF4" s="5" t="str">
        <f>B11</f>
        <v>COX14 liver</v>
      </c>
      <c r="AG4" s="1">
        <f>AVERAGE(D36:D43)</f>
        <v>32.158617917705065</v>
      </c>
      <c r="AH4" s="1">
        <f t="shared" ref="AH4:BD4" si="1">AVERAGE(E36:E43)</f>
        <v>0.96564746358010345</v>
      </c>
      <c r="AI4" s="1">
        <f t="shared" si="1"/>
        <v>0.58245921645941057</v>
      </c>
      <c r="AJ4" s="1">
        <f t="shared" si="1"/>
        <v>1.4081314604103012</v>
      </c>
      <c r="AK4" s="1">
        <f t="shared" si="1"/>
        <v>12.466685465895958</v>
      </c>
      <c r="AL4" s="1">
        <f t="shared" si="1"/>
        <v>0.42414178231896227</v>
      </c>
      <c r="AM4" s="1">
        <f t="shared" si="1"/>
        <v>0.40577448808356781</v>
      </c>
      <c r="AN4" s="1">
        <f t="shared" si="1"/>
        <v>0.14673841769358065</v>
      </c>
      <c r="AO4" s="1">
        <f t="shared" si="1"/>
        <v>0.31475437930111538</v>
      </c>
      <c r="AP4" s="1">
        <f t="shared" si="1"/>
        <v>1.8260856751795713</v>
      </c>
      <c r="AQ4" s="1">
        <f t="shared" si="1"/>
        <v>5.2700876003888474E-2</v>
      </c>
      <c r="AR4" s="1">
        <f t="shared" si="1"/>
        <v>5.9239857226493564</v>
      </c>
      <c r="AS4" s="1">
        <f t="shared" si="1"/>
        <v>6.7955633687319578E-2</v>
      </c>
      <c r="AT4" s="1">
        <f t="shared" si="1"/>
        <v>0.14766051723801882</v>
      </c>
      <c r="AU4" s="1">
        <f t="shared" si="1"/>
        <v>3.1129963593178886E-3</v>
      </c>
      <c r="AV4" s="1">
        <f t="shared" si="1"/>
        <v>0.11245550144948152</v>
      </c>
      <c r="AW4" s="1">
        <f t="shared" si="1"/>
        <v>3.5550809840471514E-3</v>
      </c>
      <c r="AX4" s="1">
        <f t="shared" si="1"/>
        <v>0.2165426756942497</v>
      </c>
      <c r="AY4" s="1">
        <f t="shared" si="1"/>
        <v>0.21821970426925688</v>
      </c>
      <c r="AZ4" s="1">
        <f t="shared" si="1"/>
        <v>4.0803622976307664E-2</v>
      </c>
      <c r="BA4" s="1">
        <f t="shared" si="1"/>
        <v>5.704550131934802</v>
      </c>
      <c r="BB4" s="1">
        <f t="shared" si="1"/>
        <v>2.3987555627700337</v>
      </c>
      <c r="BC4" s="1">
        <f t="shared" si="1"/>
        <v>1.3732197760402045</v>
      </c>
      <c r="BD4" s="1">
        <f t="shared" si="1"/>
        <v>33.037445931316086</v>
      </c>
      <c r="BE4" s="5">
        <f>SUM(AG4:BD4)</f>
        <v>100</v>
      </c>
    </row>
    <row r="5" spans="2:59" ht="15" customHeight="1" x14ac:dyDescent="0.15">
      <c r="B5" s="5" t="str">
        <f>PC!A5</f>
        <v>WT liver</v>
      </c>
      <c r="C5" s="5">
        <f>PC!C5</f>
        <v>13</v>
      </c>
      <c r="D5" s="3">
        <f>PC!I5</f>
        <v>83.340880186096769</v>
      </c>
      <c r="E5" s="3">
        <f>PC!J5</f>
        <v>3.0070018986799529</v>
      </c>
      <c r="F5" s="3">
        <f>LPC!G5</f>
        <v>1.2790292367836504</v>
      </c>
      <c r="G5" s="3">
        <f>SM!G5</f>
        <v>3.7191709657308536</v>
      </c>
      <c r="H5" s="3">
        <f>PE!I5</f>
        <v>36.005579229549213</v>
      </c>
      <c r="I5" s="3">
        <f>PE!J5</f>
        <v>1.0844898584456453</v>
      </c>
      <c r="J5" s="3">
        <f>plPE16_0!G5</f>
        <v>1.0066183131518938</v>
      </c>
      <c r="K5" s="3">
        <f>plPE18_1!G5</f>
        <v>0.61765922141787466</v>
      </c>
      <c r="L5" s="3">
        <f>plPE18_0!G5</f>
        <v>0.97354034274194012</v>
      </c>
      <c r="M5" s="3">
        <f>PS!I5</f>
        <v>4.9003269846795403</v>
      </c>
      <c r="N5" s="3">
        <f>PS!J5</f>
        <v>0.14464915108314311</v>
      </c>
      <c r="O5" s="3">
        <f>PI!I5</f>
        <v>15.684023587190286</v>
      </c>
      <c r="P5" s="3">
        <f>PI!J5</f>
        <v>0.17901101549679643</v>
      </c>
      <c r="Q5" s="3">
        <f>PG!I5</f>
        <v>0.42365635318853512</v>
      </c>
      <c r="R5" s="3">
        <f>PG!J5</f>
        <v>1.8449550530782377E-3</v>
      </c>
      <c r="S5" s="3">
        <f>PA!I5</f>
        <v>0.18734743168802276</v>
      </c>
      <c r="T5" s="3">
        <f>PA!J5</f>
        <v>3.1880226911841031E-4</v>
      </c>
      <c r="U5" s="3">
        <f>Cer!G5</f>
        <v>0.52618649088471758</v>
      </c>
      <c r="V5" s="3">
        <f>HexCer!G5</f>
        <v>0.51986441280608309</v>
      </c>
      <c r="W5" s="3">
        <f>Hex2Cer!G5</f>
        <v>4.3790855484226052E-2</v>
      </c>
      <c r="X5" s="3">
        <f>Chol!H5</f>
        <v>14.702816239973362</v>
      </c>
      <c r="Y5" s="3">
        <f>CE!G5</f>
        <v>4.6972871997055528</v>
      </c>
      <c r="Z5" s="3">
        <f>DAG!G5</f>
        <v>2.3955439782511565</v>
      </c>
      <c r="AA5" s="3">
        <f>TAG!G5</f>
        <v>57.444560457573019</v>
      </c>
      <c r="AB5" s="5">
        <f t="shared" ref="AB5:AB18" si="2">SUM(D5:AA5)</f>
        <v>232.88519716792445</v>
      </c>
      <c r="AC5" s="4">
        <f t="shared" ref="AC5:AC18" si="3">AB5*C5</f>
        <v>3027.5075631830177</v>
      </c>
      <c r="AF5" s="5"/>
      <c r="BE5" s="5"/>
    </row>
    <row r="6" spans="2:59" ht="15" customHeight="1" x14ac:dyDescent="0.15">
      <c r="B6" s="5" t="str">
        <f>PC!A6</f>
        <v>WT liver</v>
      </c>
      <c r="C6" s="5">
        <f>PC!C6</f>
        <v>13</v>
      </c>
      <c r="D6" s="3">
        <f>PC!I6</f>
        <v>62.886762249326559</v>
      </c>
      <c r="E6" s="3">
        <f>PC!J6</f>
        <v>2.4654271505066552</v>
      </c>
      <c r="F6" s="3">
        <f>LPC!G6</f>
        <v>1.1126826982999556</v>
      </c>
      <c r="G6" s="3">
        <f>SM!G6</f>
        <v>2.6447734231481856</v>
      </c>
      <c r="H6" s="3">
        <f>PE!I6</f>
        <v>26.215763255370138</v>
      </c>
      <c r="I6" s="3">
        <f>PE!J6</f>
        <v>1.0748526176601034</v>
      </c>
      <c r="J6" s="3">
        <f>plPE16_0!G6</f>
        <v>1.0082209858806235</v>
      </c>
      <c r="K6" s="3">
        <f>plPE18_1!G6</f>
        <v>0.56005261340343093</v>
      </c>
      <c r="L6" s="3">
        <f>plPE18_0!G6</f>
        <v>1.1133580594375765</v>
      </c>
      <c r="M6" s="3">
        <f>PS!I6</f>
        <v>4.1895662211005229</v>
      </c>
      <c r="N6" s="3">
        <f>PS!J6</f>
        <v>0.13983071333718355</v>
      </c>
      <c r="O6" s="3">
        <f>PI!I6</f>
        <v>11.937118375484292</v>
      </c>
      <c r="P6" s="3">
        <f>PI!J6</f>
        <v>0.19742580599844431</v>
      </c>
      <c r="Q6" s="3">
        <f>PG!I6</f>
        <v>0.46249507535226086</v>
      </c>
      <c r="R6" s="3">
        <f>PG!J6</f>
        <v>8.8850465359509873E-3</v>
      </c>
      <c r="S6" s="3">
        <f>PA!I6</f>
        <v>0.21950950793329368</v>
      </c>
      <c r="T6" s="3">
        <f>PA!J6</f>
        <v>5.038584218707844E-3</v>
      </c>
      <c r="U6" s="3">
        <f>Cer!G6</f>
        <v>0.41237623442136184</v>
      </c>
      <c r="V6" s="3">
        <f>HexCer!G6</f>
        <v>0.46894237069132594</v>
      </c>
      <c r="W6" s="3">
        <f>Hex2Cer!G6</f>
        <v>0.12373853524034441</v>
      </c>
      <c r="X6" s="3">
        <f>Chol!H6</f>
        <v>12.319647264926243</v>
      </c>
      <c r="Y6" s="3">
        <f>CE!G6</f>
        <v>3.5055246633984742</v>
      </c>
      <c r="Z6" s="3">
        <f>DAG!G6</f>
        <v>2.487866223565149</v>
      </c>
      <c r="AA6" s="3">
        <f>TAG!G6</f>
        <v>36.148161982955635</v>
      </c>
      <c r="AB6" s="5">
        <f t="shared" si="2"/>
        <v>171.70801965819237</v>
      </c>
      <c r="AC6" s="4">
        <f t="shared" si="3"/>
        <v>2232.2042555565008</v>
      </c>
      <c r="AF6" s="5"/>
      <c r="BE6" s="5"/>
    </row>
    <row r="7" spans="2:59" ht="15" customHeight="1" x14ac:dyDescent="0.15">
      <c r="B7" s="5" t="str">
        <f>PC!A7</f>
        <v>WT liver</v>
      </c>
      <c r="C7" s="5">
        <f>PC!C7</f>
        <v>26</v>
      </c>
      <c r="D7" s="3">
        <f>PC!I7</f>
        <v>41.680173373366159</v>
      </c>
      <c r="E7" s="3">
        <f>PC!J7</f>
        <v>1.3997521527812944</v>
      </c>
      <c r="F7" s="3">
        <f>LPC!G7</f>
        <v>0.55077836812696868</v>
      </c>
      <c r="G7" s="3">
        <f>SM!G7</f>
        <v>1.7668051957744237</v>
      </c>
      <c r="H7" s="3">
        <f>PE!I7</f>
        <v>15.63805431289029</v>
      </c>
      <c r="I7" s="3">
        <f>PE!J7</f>
        <v>0.55977437092307269</v>
      </c>
      <c r="J7" s="3">
        <f>plPE16_0!G7</f>
        <v>0.60578692394334643</v>
      </c>
      <c r="K7" s="3">
        <f>plPE18_1!G7</f>
        <v>0.29064251877064806</v>
      </c>
      <c r="L7" s="3">
        <f>plPE18_0!G7</f>
        <v>0.47691668305379953</v>
      </c>
      <c r="M7" s="3">
        <f>PS!I7</f>
        <v>2.6246458515397175</v>
      </c>
      <c r="N7" s="3">
        <f>PS!J7</f>
        <v>6.6046751559614758E-2</v>
      </c>
      <c r="O7" s="3">
        <f>PI!I7</f>
        <v>7.6636597055940561</v>
      </c>
      <c r="P7" s="3">
        <f>PI!J7</f>
        <v>7.8179759517933517E-2</v>
      </c>
      <c r="Q7" s="3">
        <f>PG!I7</f>
        <v>0.22298597256743841</v>
      </c>
      <c r="R7" s="3">
        <f>PG!J7</f>
        <v>3.2805279878587688E-3</v>
      </c>
      <c r="S7" s="3">
        <f>PA!I7</f>
        <v>7.243000383010445E-2</v>
      </c>
      <c r="T7" s="3">
        <f>PA!J7</f>
        <v>0</v>
      </c>
      <c r="U7" s="3">
        <f>Cer!G7</f>
        <v>0.25433323694029969</v>
      </c>
      <c r="V7" s="3">
        <f>HexCer!G7</f>
        <v>0.31838837054442959</v>
      </c>
      <c r="W7" s="3">
        <f>Hex2Cer!G7</f>
        <v>3.7276736523083526E-2</v>
      </c>
      <c r="X7" s="3">
        <f>Chol!H7</f>
        <v>7.5392830289146389</v>
      </c>
      <c r="Y7" s="3">
        <f>CE!G7</f>
        <v>3.5885933285127263</v>
      </c>
      <c r="Z7" s="3">
        <f>DAG!G7</f>
        <v>2.2836873821815296</v>
      </c>
      <c r="AA7" s="3">
        <f>TAG!G7</f>
        <v>39.743483588398036</v>
      </c>
      <c r="AB7" s="5">
        <f t="shared" si="2"/>
        <v>127.46495814424146</v>
      </c>
      <c r="AC7" s="4">
        <f t="shared" si="3"/>
        <v>3314.0889117502779</v>
      </c>
      <c r="AF7" s="5"/>
      <c r="BE7" s="5"/>
    </row>
    <row r="8" spans="2:59" ht="15" customHeight="1" x14ac:dyDescent="0.15">
      <c r="B8" s="5" t="str">
        <f>PC!A8</f>
        <v>WT liver</v>
      </c>
      <c r="C8" s="5">
        <f>PC!C8</f>
        <v>16</v>
      </c>
      <c r="D8" s="3">
        <f>PC!I8</f>
        <v>68.645771009480939</v>
      </c>
      <c r="E8" s="3">
        <f>PC!J8</f>
        <v>2.0698995481801634</v>
      </c>
      <c r="F8" s="3">
        <f>LPC!G8</f>
        <v>0.90605878463781253</v>
      </c>
      <c r="G8" s="3">
        <f>SM!G8</f>
        <v>2.6973868129792975</v>
      </c>
      <c r="H8" s="3">
        <f>PE!I8</f>
        <v>29.440345598589747</v>
      </c>
      <c r="I8" s="3">
        <f>PE!J8</f>
        <v>0.97250718917225742</v>
      </c>
      <c r="J8" s="3">
        <f>plPE16_0!G8</f>
        <v>0.72099520002576656</v>
      </c>
      <c r="K8" s="3">
        <f>plPE18_1!G8</f>
        <v>0.29284788928965366</v>
      </c>
      <c r="L8" s="3">
        <f>plPE18_0!G8</f>
        <v>0.56970704313913378</v>
      </c>
      <c r="M8" s="3">
        <f>PS!I8</f>
        <v>3.8530551930847845</v>
      </c>
      <c r="N8" s="3">
        <f>PS!J8</f>
        <v>0.14360347691141095</v>
      </c>
      <c r="O8" s="3">
        <f>PI!I8</f>
        <v>12.93105022934258</v>
      </c>
      <c r="P8" s="3">
        <f>PI!J8</f>
        <v>0.15227194184951637</v>
      </c>
      <c r="Q8" s="3">
        <f>PG!I8</f>
        <v>0.34585361500794665</v>
      </c>
      <c r="R8" s="3">
        <f>PG!J8</f>
        <v>5.627671932489837E-3</v>
      </c>
      <c r="S8" s="3">
        <f>PA!I8</f>
        <v>0.14618094405710624</v>
      </c>
      <c r="T8" s="3">
        <f>PA!J8</f>
        <v>3.5179366421431716E-4</v>
      </c>
      <c r="U8" s="3">
        <f>Cer!G8</f>
        <v>0.48287377481988525</v>
      </c>
      <c r="V8" s="3">
        <f>HexCer!G8</f>
        <v>0.42557767940124835</v>
      </c>
      <c r="W8" s="3">
        <f>Hex2Cer!G8</f>
        <v>7.15281593794245E-2</v>
      </c>
      <c r="X8" s="3">
        <f>Chol!H8</f>
        <v>11.816564078713483</v>
      </c>
      <c r="Y8" s="3">
        <f>CE!G8</f>
        <v>4.5044172290945435</v>
      </c>
      <c r="Z8" s="3">
        <f>DAG!G8</f>
        <v>3.7358013705731818</v>
      </c>
      <c r="AA8" s="3">
        <f>TAG!G8</f>
        <v>66.379043400339839</v>
      </c>
      <c r="AB8" s="5">
        <f t="shared" si="2"/>
        <v>211.30931963366641</v>
      </c>
      <c r="AC8" s="4">
        <f t="shared" si="3"/>
        <v>3380.9491141386625</v>
      </c>
    </row>
    <row r="9" spans="2:59" ht="15" customHeight="1" x14ac:dyDescent="0.15">
      <c r="B9" s="5" t="str">
        <f>PC!A9</f>
        <v>WT liver</v>
      </c>
      <c r="C9" s="5">
        <f>PC!C9</f>
        <v>18</v>
      </c>
      <c r="D9" s="3">
        <f>PC!I9</f>
        <v>54.590067478174255</v>
      </c>
      <c r="E9" s="3">
        <f>PC!J9</f>
        <v>1.6303981810780153</v>
      </c>
      <c r="F9" s="3">
        <f>LPC!G9</f>
        <v>0.67861044391740766</v>
      </c>
      <c r="G9" s="3">
        <f>SM!G9</f>
        <v>2.2443668015429545</v>
      </c>
      <c r="H9" s="3">
        <f>PE!I9</f>
        <v>22.833659960375652</v>
      </c>
      <c r="I9" s="3">
        <f>PE!J9</f>
        <v>0.68395794371196184</v>
      </c>
      <c r="J9" s="3">
        <f>plPE16_0!G9</f>
        <v>0.59350492622421858</v>
      </c>
      <c r="K9" s="3">
        <f>plPE18_1!G9</f>
        <v>0.25170230996152104</v>
      </c>
      <c r="L9" s="3">
        <f>plPE18_0!G9</f>
        <v>0.58049749656858773</v>
      </c>
      <c r="M9" s="3">
        <f>PS!I9</f>
        <v>2.987713293114632</v>
      </c>
      <c r="N9" s="3">
        <f>PS!J9</f>
        <v>5.4858451321741955E-2</v>
      </c>
      <c r="O9" s="3">
        <f>PI!I9</f>
        <v>10.549350548145128</v>
      </c>
      <c r="P9" s="3">
        <f>PI!J9</f>
        <v>9.8785156713841388E-2</v>
      </c>
      <c r="Q9" s="3">
        <f>PG!I9</f>
        <v>0.34408507718481474</v>
      </c>
      <c r="R9" s="3">
        <f>PG!J9</f>
        <v>1.7522571629575243E-3</v>
      </c>
      <c r="S9" s="3">
        <f>PA!I9</f>
        <v>0.16278503482450207</v>
      </c>
      <c r="T9" s="3">
        <f>PA!J9</f>
        <v>0</v>
      </c>
      <c r="U9" s="3">
        <f>Cer!G9</f>
        <v>0.39151977592467546</v>
      </c>
      <c r="V9" s="3">
        <f>HexCer!G9</f>
        <v>0.36619954719227282</v>
      </c>
      <c r="W9" s="3">
        <f>Hex2Cer!G9</f>
        <v>6.0940933834617059E-2</v>
      </c>
      <c r="X9" s="3">
        <f>Chol!H9</f>
        <v>9.3577202267918214</v>
      </c>
      <c r="Y9" s="3">
        <f>CE!G9</f>
        <v>4.9231638408777787</v>
      </c>
      <c r="Z9" s="3">
        <f>DAG!G9</f>
        <v>1.9840670961035045</v>
      </c>
      <c r="AA9" s="3">
        <f>TAG!G9</f>
        <v>62.411111007924106</v>
      </c>
      <c r="AB9" s="5">
        <f t="shared" si="2"/>
        <v>177.78081778867096</v>
      </c>
      <c r="AC9" s="4">
        <f t="shared" si="3"/>
        <v>3200.0547201960771</v>
      </c>
    </row>
    <row r="10" spans="2:59" ht="15" customHeight="1" x14ac:dyDescent="0.15">
      <c r="B10" s="5" t="str">
        <f>PC!A10</f>
        <v>WT liver</v>
      </c>
      <c r="C10" s="5">
        <f>PC!C10</f>
        <v>15</v>
      </c>
      <c r="D10" s="3">
        <f>PC!I10</f>
        <v>58.975612553389745</v>
      </c>
      <c r="E10" s="3">
        <f>PC!J10</f>
        <v>1.5347067557891629</v>
      </c>
      <c r="F10" s="3">
        <f>LPC!G10</f>
        <v>0.75340501457390585</v>
      </c>
      <c r="G10" s="3">
        <f>SM!G10</f>
        <v>2.2601871053642419</v>
      </c>
      <c r="H10" s="3">
        <f>PE!I10</f>
        <v>24.632706306865636</v>
      </c>
      <c r="I10" s="3">
        <f>PE!J10</f>
        <v>0.73176183132894534</v>
      </c>
      <c r="J10" s="3">
        <f>plPE16_0!G10</f>
        <v>0.59039290361815666</v>
      </c>
      <c r="K10" s="3">
        <f>plPE18_1!G10</f>
        <v>0.21457921165747901</v>
      </c>
      <c r="L10" s="3">
        <f>plPE18_0!G10</f>
        <v>0.71458598217177716</v>
      </c>
      <c r="M10" s="3">
        <f>PS!I10</f>
        <v>3.7103030650130395</v>
      </c>
      <c r="N10" s="3">
        <f>PS!J10</f>
        <v>9.5632555371019876E-2</v>
      </c>
      <c r="O10" s="3">
        <f>PI!I10</f>
        <v>11.310875929092647</v>
      </c>
      <c r="P10" s="3">
        <f>PI!J10</f>
        <v>0.11641481509547319</v>
      </c>
      <c r="Q10" s="3">
        <f>PG!I10</f>
        <v>0.32862778213343263</v>
      </c>
      <c r="R10" s="3">
        <f>PG!J10</f>
        <v>6.7037874356966117E-3</v>
      </c>
      <c r="S10" s="3">
        <f>PA!I10</f>
        <v>0.10135550999994025</v>
      </c>
      <c r="T10" s="3">
        <f>PA!J10</f>
        <v>1.5731120499228125E-2</v>
      </c>
      <c r="U10" s="3">
        <f>Cer!G10</f>
        <v>0.41609334233047263</v>
      </c>
      <c r="V10" s="3">
        <f>HexCer!G10</f>
        <v>0.38147322076937151</v>
      </c>
      <c r="W10" s="3">
        <f>Hex2Cer!G10</f>
        <v>0.11103310009684236</v>
      </c>
      <c r="X10" s="3">
        <f>Chol!H10</f>
        <v>10.318832833590262</v>
      </c>
      <c r="Y10" s="3">
        <f>CE!G10</f>
        <v>6.3795313126450726</v>
      </c>
      <c r="Z10" s="3">
        <f>DAG!G10</f>
        <v>2.6431833459448044</v>
      </c>
      <c r="AA10" s="3">
        <f>TAG!G10</f>
        <v>119.41927610923368</v>
      </c>
      <c r="AB10" s="5">
        <f t="shared" si="2"/>
        <v>245.76300549401003</v>
      </c>
      <c r="AC10" s="4">
        <f t="shared" si="3"/>
        <v>3686.4450824101505</v>
      </c>
    </row>
    <row r="11" spans="2:59" ht="15" customHeight="1" x14ac:dyDescent="0.15">
      <c r="B11" s="5" t="str">
        <f>PC!A11</f>
        <v>COX14 liver</v>
      </c>
      <c r="C11" s="5">
        <f>PC!C11</f>
        <v>13</v>
      </c>
      <c r="D11" s="3">
        <f>PC!I11</f>
        <v>74.902613003923932</v>
      </c>
      <c r="E11" s="3">
        <f>PC!J11</f>
        <v>2.3460760864658474</v>
      </c>
      <c r="F11" s="3">
        <f>LPC!G11</f>
        <v>1.2185224785579352</v>
      </c>
      <c r="G11" s="3">
        <f>SM!G11</f>
        <v>3.3798046485087734</v>
      </c>
      <c r="H11" s="3">
        <f>PE!I11</f>
        <v>32.00093657786266</v>
      </c>
      <c r="I11" s="3">
        <f>PE!J11</f>
        <v>1.0378887067962754</v>
      </c>
      <c r="J11" s="3">
        <f>plPE16_0!G11</f>
        <v>1.1606752723998406</v>
      </c>
      <c r="K11" s="3">
        <f>plPE18_1!G11</f>
        <v>0.62124085214995284</v>
      </c>
      <c r="L11" s="3">
        <f>plPE18_0!G11</f>
        <v>1.1063223978542256</v>
      </c>
      <c r="M11" s="3">
        <f>PS!I11</f>
        <v>4.1696733889077633</v>
      </c>
      <c r="N11" s="3">
        <f>PS!J11</f>
        <v>0.10187375737769649</v>
      </c>
      <c r="O11" s="3">
        <f>PI!I11</f>
        <v>13.579700780048793</v>
      </c>
      <c r="P11" s="3">
        <f>PI!J11</f>
        <v>0.15284793243001937</v>
      </c>
      <c r="Q11" s="3">
        <f>PG!I11</f>
        <v>0.33793332325536413</v>
      </c>
      <c r="R11" s="3">
        <f>PG!J11</f>
        <v>1.7248536372620588E-3</v>
      </c>
      <c r="S11" s="3">
        <f>PA!I11</f>
        <v>0.2265238274291472</v>
      </c>
      <c r="T11" s="3">
        <f>PA!J11</f>
        <v>1.579782447015307E-3</v>
      </c>
      <c r="U11" s="3">
        <f>Cer!G11</f>
        <v>0.50650560256751909</v>
      </c>
      <c r="V11" s="3">
        <f>HexCer!G11</f>
        <v>0.40523225471539853</v>
      </c>
      <c r="W11" s="3">
        <f>Hex2Cer!G11</f>
        <v>4.1419910884177916E-2</v>
      </c>
      <c r="X11" s="3">
        <f>Chol!H11</f>
        <v>13.153843101631168</v>
      </c>
      <c r="Y11" s="3">
        <f>CE!G11</f>
        <v>3.5690346885965827</v>
      </c>
      <c r="Z11" s="3">
        <f>DAG!G11</f>
        <v>2.7206114599686968</v>
      </c>
      <c r="AA11" s="3">
        <f>TAG!G11</f>
        <v>49.659864059826319</v>
      </c>
      <c r="AB11" s="5">
        <f t="shared" si="2"/>
        <v>206.40244874824231</v>
      </c>
      <c r="AC11" s="4">
        <f t="shared" si="3"/>
        <v>2683.2318337271499</v>
      </c>
    </row>
    <row r="12" spans="2:59" ht="15" customHeight="1" x14ac:dyDescent="0.15">
      <c r="B12" s="5" t="str">
        <f>PC!A12</f>
        <v>COX14 liver</v>
      </c>
      <c r="C12" s="5">
        <f>PC!C12</f>
        <v>17</v>
      </c>
      <c r="D12" s="3">
        <f>PC!I12</f>
        <v>58.887339333991306</v>
      </c>
      <c r="E12" s="3">
        <f>PC!J12</f>
        <v>1.6340277844169353</v>
      </c>
      <c r="F12" s="3">
        <f>LPC!G12</f>
        <v>0.95273296045715583</v>
      </c>
      <c r="G12" s="3">
        <f>SM!G12</f>
        <v>2.6854329345135697</v>
      </c>
      <c r="H12" s="3">
        <f>PE!I12</f>
        <v>25.552020859677789</v>
      </c>
      <c r="I12" s="3">
        <f>PE!J12</f>
        <v>0.89813649584206023</v>
      </c>
      <c r="J12" s="3">
        <f>plPE16_0!G12</f>
        <v>0.75409942268795227</v>
      </c>
      <c r="K12" s="3">
        <f>plPE18_1!G12</f>
        <v>0.22742162021222412</v>
      </c>
      <c r="L12" s="3">
        <f>plPE18_0!G12</f>
        <v>0.48909128160029053</v>
      </c>
      <c r="M12" s="3">
        <f>PS!I12</f>
        <v>3.5584291582033072</v>
      </c>
      <c r="N12" s="3">
        <f>PS!J12</f>
        <v>0.12598975601765394</v>
      </c>
      <c r="O12" s="3">
        <f>PI!I12</f>
        <v>11.119839352928642</v>
      </c>
      <c r="P12" s="3">
        <f>PI!J12</f>
        <v>0.14747054575138518</v>
      </c>
      <c r="Q12" s="3">
        <f>PG!I12</f>
        <v>0.2729432191827379</v>
      </c>
      <c r="R12" s="3">
        <f>PG!J12</f>
        <v>4.0862835714088313E-3</v>
      </c>
      <c r="S12" s="3">
        <f>PA!I12</f>
        <v>0.21745768962841247</v>
      </c>
      <c r="T12" s="3">
        <f>PA!J12</f>
        <v>1.0575258928981758E-2</v>
      </c>
      <c r="U12" s="3">
        <f>Cer!G12</f>
        <v>0.40020848780030965</v>
      </c>
      <c r="V12" s="3">
        <f>HexCer!G12</f>
        <v>0.33639511107260295</v>
      </c>
      <c r="W12" s="3">
        <f>Hex2Cer!G12</f>
        <v>6.1996019523655202E-2</v>
      </c>
      <c r="X12" s="3">
        <f>Chol!H12</f>
        <v>10.468657967226935</v>
      </c>
      <c r="Y12" s="3">
        <f>CE!G12</f>
        <v>3.5421602749356587</v>
      </c>
      <c r="Z12" s="3">
        <f>DAG!G12</f>
        <v>2.5555896760614338</v>
      </c>
      <c r="AA12" s="3">
        <f>TAG!G12</f>
        <v>43.649447943842013</v>
      </c>
      <c r="AB12" s="5">
        <f t="shared" si="2"/>
        <v>168.55154943807443</v>
      </c>
      <c r="AC12" s="4">
        <f t="shared" si="3"/>
        <v>2865.3763404472652</v>
      </c>
      <c r="AF12" s="74" t="s">
        <v>294</v>
      </c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</row>
    <row r="13" spans="2:59" ht="15" customHeight="1" x14ac:dyDescent="0.15">
      <c r="B13" s="5" t="str">
        <f>PC!A13</f>
        <v>COX14 liver</v>
      </c>
      <c r="C13" s="5">
        <f>PC!C13</f>
        <v>11</v>
      </c>
      <c r="D13" s="3">
        <f>PC!I13</f>
        <v>84.302368980390824</v>
      </c>
      <c r="E13" s="3">
        <f>PC!J13</f>
        <v>2.4309419839224478</v>
      </c>
      <c r="F13" s="3">
        <f>LPC!G13</f>
        <v>1.3286455376886976</v>
      </c>
      <c r="G13" s="3">
        <f>SM!G13</f>
        <v>3.4336516172976896</v>
      </c>
      <c r="H13" s="3">
        <f>PE!I13</f>
        <v>33.431629434017125</v>
      </c>
      <c r="I13" s="3">
        <f>PE!J13</f>
        <v>1.044128872804186</v>
      </c>
      <c r="J13" s="3">
        <f>plPE16_0!G13</f>
        <v>0.86900324172697208</v>
      </c>
      <c r="K13" s="3">
        <f>plPE18_1!G13</f>
        <v>0.23507788789352022</v>
      </c>
      <c r="L13" s="3">
        <f>plPE18_0!G13</f>
        <v>0.60554019305920859</v>
      </c>
      <c r="M13" s="3">
        <f>PS!I13</f>
        <v>4.55863587816983</v>
      </c>
      <c r="N13" s="3">
        <f>PS!J13</f>
        <v>0.13456017429211159</v>
      </c>
      <c r="O13" s="3">
        <f>PI!I13</f>
        <v>15.241863924322777</v>
      </c>
      <c r="P13" s="3">
        <f>PI!J13</f>
        <v>0.16922729784171175</v>
      </c>
      <c r="Q13" s="3">
        <f>PG!I13</f>
        <v>0.39092612937270987</v>
      </c>
      <c r="R13" s="3">
        <f>PG!J13</f>
        <v>6.6212826287347639E-3</v>
      </c>
      <c r="S13" s="3">
        <f>PA!I13</f>
        <v>0.31468194915557618</v>
      </c>
      <c r="T13" s="3">
        <f>PA!J13</f>
        <v>0</v>
      </c>
      <c r="U13" s="3">
        <f>Cer!G13</f>
        <v>0.55358519207899637</v>
      </c>
      <c r="V13" s="3">
        <f>HexCer!G13</f>
        <v>0.54922267461745056</v>
      </c>
      <c r="W13" s="3">
        <f>Hex2Cer!G13</f>
        <v>8.5016304124119771E-2</v>
      </c>
      <c r="X13" s="3">
        <f>Chol!H13</f>
        <v>14.361633335893213</v>
      </c>
      <c r="Y13" s="3">
        <f>CE!G13</f>
        <v>5.6000999434752927</v>
      </c>
      <c r="Z13" s="3">
        <f>DAG!G13</f>
        <v>3.1721346028487374</v>
      </c>
      <c r="AA13" s="3">
        <f>TAG!G13</f>
        <v>77.971188983452123</v>
      </c>
      <c r="AB13" s="5">
        <f t="shared" si="2"/>
        <v>250.79038542107406</v>
      </c>
      <c r="AC13" s="4">
        <f t="shared" si="3"/>
        <v>2758.6942396318145</v>
      </c>
      <c r="AF13" s="5" t="s">
        <v>24</v>
      </c>
      <c r="AG13" s="3" t="s">
        <v>250</v>
      </c>
      <c r="AH13" s="3" t="s">
        <v>251</v>
      </c>
      <c r="AI13" s="3" t="s">
        <v>22</v>
      </c>
      <c r="AJ13" s="3" t="s">
        <v>10</v>
      </c>
      <c r="AK13" s="3" t="s">
        <v>252</v>
      </c>
      <c r="AL13" s="3" t="s">
        <v>253</v>
      </c>
      <c r="AM13" s="3" t="s">
        <v>366</v>
      </c>
      <c r="AN13" s="3" t="s">
        <v>367</v>
      </c>
      <c r="AO13" s="3" t="s">
        <v>368</v>
      </c>
      <c r="AP13" s="3" t="s">
        <v>254</v>
      </c>
      <c r="AQ13" s="3" t="s">
        <v>255</v>
      </c>
      <c r="AR13" s="3" t="s">
        <v>256</v>
      </c>
      <c r="AS13" s="3" t="s">
        <v>257</v>
      </c>
      <c r="AT13" s="3" t="s">
        <v>258</v>
      </c>
      <c r="AU13" s="3" t="s">
        <v>259</v>
      </c>
      <c r="AV13" s="3" t="s">
        <v>260</v>
      </c>
      <c r="AW13" s="3" t="s">
        <v>261</v>
      </c>
      <c r="AX13" s="3" t="s">
        <v>17</v>
      </c>
      <c r="AY13" s="3" t="s">
        <v>16</v>
      </c>
      <c r="AZ13" s="3" t="s">
        <v>18</v>
      </c>
      <c r="BA13" s="3" t="s">
        <v>23</v>
      </c>
      <c r="BB13" s="3" t="s">
        <v>21</v>
      </c>
      <c r="BC13" s="3" t="s">
        <v>19</v>
      </c>
      <c r="BD13" s="3" t="s">
        <v>20</v>
      </c>
      <c r="BE13" s="5" t="s">
        <v>262</v>
      </c>
    </row>
    <row r="14" spans="2:59" ht="15" customHeight="1" x14ac:dyDescent="0.15">
      <c r="B14" s="5" t="str">
        <f>PC!A14</f>
        <v>COX14 liver</v>
      </c>
      <c r="C14" s="5">
        <f>PC!C14</f>
        <v>12</v>
      </c>
      <c r="D14" s="3">
        <f>PC!I14</f>
        <v>74.159597354013954</v>
      </c>
      <c r="E14" s="3">
        <f>PC!J14</f>
        <v>1.8934071962380277</v>
      </c>
      <c r="F14" s="3">
        <f>LPC!G14</f>
        <v>1.3831775857398814</v>
      </c>
      <c r="G14" s="3">
        <f>SM!G14</f>
        <v>2.9957499477786182</v>
      </c>
      <c r="H14" s="3">
        <f>PE!I14</f>
        <v>27.070920659054913</v>
      </c>
      <c r="I14" s="3">
        <f>PE!J14</f>
        <v>0.79809783521452593</v>
      </c>
      <c r="J14" s="3">
        <f>plPE16_0!G14</f>
        <v>0.90838161119214134</v>
      </c>
      <c r="K14" s="3">
        <f>plPE18_1!G14</f>
        <v>0.3259442822245871</v>
      </c>
      <c r="L14" s="3">
        <f>plPE18_0!G14</f>
        <v>0.78183531632659986</v>
      </c>
      <c r="M14" s="3">
        <f>PS!I14</f>
        <v>4.1362469751121242</v>
      </c>
      <c r="N14" s="3">
        <f>PS!J14</f>
        <v>9.1256462942824676E-2</v>
      </c>
      <c r="O14" s="3">
        <f>PI!I14</f>
        <v>14.426419561123742</v>
      </c>
      <c r="P14" s="3">
        <f>PI!J14</f>
        <v>0.101128679714344</v>
      </c>
      <c r="Q14" s="3">
        <f>PG!I14</f>
        <v>0.35055627624042596</v>
      </c>
      <c r="R14" s="3">
        <f>PG!J14</f>
        <v>1.8214577524295568E-2</v>
      </c>
      <c r="S14" s="3">
        <f>PA!I14</f>
        <v>0.21107795443621771</v>
      </c>
      <c r="T14" s="3">
        <f>PA!J14</f>
        <v>2.6480303669420587E-4</v>
      </c>
      <c r="U14" s="3">
        <f>Cer!G14</f>
        <v>0.51475240082176665</v>
      </c>
      <c r="V14" s="3">
        <f>HexCer!G14</f>
        <v>0.52834840181149734</v>
      </c>
      <c r="W14" s="3">
        <f>Hex2Cer!G14</f>
        <v>0.10410461807057352</v>
      </c>
      <c r="X14" s="3">
        <f>Chol!H14</f>
        <v>13.437793561343542</v>
      </c>
      <c r="Y14" s="3">
        <f>CE!G14</f>
        <v>5.9981275221815959</v>
      </c>
      <c r="Z14" s="3">
        <f>DAG!G14</f>
        <v>3.7492256514871189</v>
      </c>
      <c r="AA14" s="3">
        <f>TAG!G14</f>
        <v>167.97055055747663</v>
      </c>
      <c r="AB14" s="5">
        <f t="shared" si="2"/>
        <v>321.95517979110662</v>
      </c>
      <c r="AC14" s="4">
        <f t="shared" si="3"/>
        <v>3863.4621574932794</v>
      </c>
      <c r="AF14" s="5" t="str">
        <f>B28</f>
        <v>WT liver</v>
      </c>
      <c r="AG14" s="3">
        <f>STDEV(D28:D35)</f>
        <v>4.9434264323025801</v>
      </c>
      <c r="AH14" s="3">
        <f t="shared" ref="AH14:BD14" si="4">STDEV(E28:E35)</f>
        <v>0.28485847545625176</v>
      </c>
      <c r="AI14" s="3">
        <f t="shared" si="4"/>
        <v>0.10808810659805007</v>
      </c>
      <c r="AJ14" s="3">
        <f t="shared" si="4"/>
        <v>0.37128629963505222</v>
      </c>
      <c r="AK14" s="3">
        <f t="shared" si="4"/>
        <v>2.1971032531257899</v>
      </c>
      <c r="AL14" s="3">
        <f t="shared" si="4"/>
        <v>0.11018228796355585</v>
      </c>
      <c r="AM14" s="3">
        <f t="shared" si="4"/>
        <v>0.11935982932430712</v>
      </c>
      <c r="AN14" s="3">
        <f t="shared" si="4"/>
        <v>8.3721546265958027E-2</v>
      </c>
      <c r="AO14" s="3">
        <f t="shared" si="4"/>
        <v>0.13230232867201097</v>
      </c>
      <c r="AP14" s="3">
        <f t="shared" si="4"/>
        <v>0.34299047609937255</v>
      </c>
      <c r="AQ14" s="3">
        <f t="shared" si="4"/>
        <v>1.8299653917189945E-2</v>
      </c>
      <c r="AR14" s="3">
        <f t="shared" si="4"/>
        <v>0.76958014935078389</v>
      </c>
      <c r="AS14" s="3">
        <f t="shared" si="4"/>
        <v>2.1792154863824322E-2</v>
      </c>
      <c r="AT14" s="3">
        <f t="shared" si="4"/>
        <v>4.2728394472129942E-2</v>
      </c>
      <c r="AU14" s="3">
        <f t="shared" si="4"/>
        <v>1.4152561678925509E-3</v>
      </c>
      <c r="AV14" s="3">
        <f t="shared" si="4"/>
        <v>2.7297634447584582E-2</v>
      </c>
      <c r="AW14" s="3">
        <f t="shared" si="4"/>
        <v>2.2892078336811832E-3</v>
      </c>
      <c r="AX14" s="3">
        <f t="shared" si="4"/>
        <v>2.5640596059542047E-2</v>
      </c>
      <c r="AY14" s="3">
        <f t="shared" si="4"/>
        <v>4.0628356871103964E-2</v>
      </c>
      <c r="AZ14" s="3">
        <f t="shared" si="4"/>
        <v>1.5596851860801854E-2</v>
      </c>
      <c r="BA14" s="3">
        <f t="shared" si="4"/>
        <v>1.0426378563941563</v>
      </c>
      <c r="BB14" s="3">
        <f t="shared" si="4"/>
        <v>0.46930648777821743</v>
      </c>
      <c r="BC14" s="3">
        <f t="shared" si="4"/>
        <v>0.32435453484910476</v>
      </c>
      <c r="BD14" s="3">
        <f t="shared" si="4"/>
        <v>10.36781023411636</v>
      </c>
      <c r="BE14" s="5">
        <f>SUM(AG14:BD14)</f>
        <v>21.8626964044253</v>
      </c>
    </row>
    <row r="15" spans="2:59" ht="15" customHeight="1" x14ac:dyDescent="0.15">
      <c r="B15" s="5" t="str">
        <f>PC!A15</f>
        <v>COX14 liver</v>
      </c>
      <c r="C15" s="5">
        <f>PC!C15</f>
        <v>22</v>
      </c>
      <c r="D15" s="3">
        <f>PC!I15</f>
        <v>39.762486438368782</v>
      </c>
      <c r="E15" s="3">
        <f>PC!J15</f>
        <v>1.4219779696700177</v>
      </c>
      <c r="F15" s="3">
        <f>LPC!G15</f>
        <v>1.269961042591669</v>
      </c>
      <c r="G15" s="3">
        <f>SM!G15</f>
        <v>1.8576874458539827</v>
      </c>
      <c r="H15" s="3">
        <f>PE!I15</f>
        <v>12.937470600087146</v>
      </c>
      <c r="I15" s="3">
        <f>PE!J15</f>
        <v>0.50319527142888076</v>
      </c>
      <c r="J15" s="3">
        <f>plPE16_0!G15</f>
        <v>0.57939098365915931</v>
      </c>
      <c r="K15" s="3">
        <f>plPE18_1!G15</f>
        <v>0.22297933821032287</v>
      </c>
      <c r="L15" s="3">
        <f>plPE18_0!G15</f>
        <v>0.48063047371969198</v>
      </c>
      <c r="M15" s="3">
        <f>PS!I15</f>
        <v>2.2785295463271158</v>
      </c>
      <c r="N15" s="3">
        <f>PS!J15</f>
        <v>7.9441376963262311E-2</v>
      </c>
      <c r="O15" s="3">
        <f>PI!I15</f>
        <v>7.0895717362452446</v>
      </c>
      <c r="P15" s="3">
        <f>PI!J15</f>
        <v>0.1067209254690448</v>
      </c>
      <c r="Q15" s="3">
        <f>PG!I15</f>
        <v>0.18352237389235243</v>
      </c>
      <c r="R15" s="3">
        <f>PG!J15</f>
        <v>3.9328067025332656E-3</v>
      </c>
      <c r="S15" s="3">
        <f>PA!I15</f>
        <v>0.21448509743243821</v>
      </c>
      <c r="T15" s="3">
        <f>PA!J15</f>
        <v>1.5112474888027841E-2</v>
      </c>
      <c r="U15" s="3">
        <f>Cer!G15</f>
        <v>0.26656215285541163</v>
      </c>
      <c r="V15" s="3">
        <f>HexCer!G15</f>
        <v>0.34246210434277397</v>
      </c>
      <c r="W15" s="3">
        <f>Hex2Cer!G15</f>
        <v>9.2180112109770201E-2</v>
      </c>
      <c r="X15" s="3">
        <f>Chol!H15</f>
        <v>7.360497110361246</v>
      </c>
      <c r="Y15" s="3">
        <f>CE!G15</f>
        <v>3.2343594726976095</v>
      </c>
      <c r="Z15" s="3">
        <f>DAG!G15</f>
        <v>2.0321517372916755</v>
      </c>
      <c r="AA15" s="3">
        <f>TAG!G15</f>
        <v>21.16687473561171</v>
      </c>
      <c r="AB15" s="5">
        <f t="shared" si="2"/>
        <v>103.50218332677989</v>
      </c>
      <c r="AC15" s="4">
        <f t="shared" si="3"/>
        <v>2277.0480331891576</v>
      </c>
      <c r="AF15" s="5" t="str">
        <f>B36</f>
        <v>COX14 liver</v>
      </c>
      <c r="AG15" s="3">
        <f>STDEV(D36:D43)</f>
        <v>5.0139596037000498</v>
      </c>
      <c r="AH15" s="3">
        <f t="shared" ref="AH15:BD15" si="5">STDEV(E36:E43)</f>
        <v>0.23105996039392196</v>
      </c>
      <c r="AI15" s="3">
        <f t="shared" si="5"/>
        <v>0.26873117235867283</v>
      </c>
      <c r="AJ15" s="3">
        <f t="shared" si="5"/>
        <v>0.27913573343358061</v>
      </c>
      <c r="AK15" s="3">
        <f t="shared" si="5"/>
        <v>2.353956484273751</v>
      </c>
      <c r="AL15" s="3">
        <f t="shared" si="5"/>
        <v>9.2905620738331127E-2</v>
      </c>
      <c r="AM15" s="3">
        <f t="shared" si="5"/>
        <v>0.10938263358856846</v>
      </c>
      <c r="AN15" s="3">
        <f t="shared" si="5"/>
        <v>7.5370599695397889E-2</v>
      </c>
      <c r="AO15" s="3">
        <f t="shared" si="5"/>
        <v>0.11973239724760487</v>
      </c>
      <c r="AP15" s="3">
        <f t="shared" si="5"/>
        <v>0.30338272904609304</v>
      </c>
      <c r="AQ15" s="3">
        <f t="shared" si="5"/>
        <v>1.6920634333012285E-2</v>
      </c>
      <c r="AR15" s="3">
        <f t="shared" si="5"/>
        <v>0.81066530966688399</v>
      </c>
      <c r="AS15" s="3">
        <f t="shared" si="5"/>
        <v>2.2741577845959794E-2</v>
      </c>
      <c r="AT15" s="3">
        <f t="shared" si="5"/>
        <v>2.5126185352809773E-2</v>
      </c>
      <c r="AU15" s="3">
        <f t="shared" si="5"/>
        <v>1.4492744325750786E-3</v>
      </c>
      <c r="AV15" s="3">
        <f t="shared" si="5"/>
        <v>4.4373934787479107E-2</v>
      </c>
      <c r="AW15" s="3">
        <f t="shared" si="5"/>
        <v>5.2442302574315924E-3</v>
      </c>
      <c r="AX15" s="3">
        <f t="shared" si="5"/>
        <v>3.4146327155430645E-2</v>
      </c>
      <c r="AY15" s="3">
        <f t="shared" si="5"/>
        <v>5.0485726916802739E-2</v>
      </c>
      <c r="AZ15" s="3">
        <f t="shared" si="5"/>
        <v>2.1069143310370898E-2</v>
      </c>
      <c r="BA15" s="3">
        <f t="shared" si="5"/>
        <v>0.93233455690501077</v>
      </c>
      <c r="BB15" s="3">
        <f t="shared" si="5"/>
        <v>0.4891192066794825</v>
      </c>
      <c r="BC15" s="3">
        <f t="shared" si="5"/>
        <v>0.29618635644102853</v>
      </c>
      <c r="BD15" s="3">
        <f t="shared" si="5"/>
        <v>10.553114244771109</v>
      </c>
      <c r="BE15" s="5">
        <f>SUM(AG15:BD15)</f>
        <v>22.150593643331362</v>
      </c>
    </row>
    <row r="16" spans="2:59" ht="15" customHeight="1" x14ac:dyDescent="0.15">
      <c r="B16" s="5" t="str">
        <f>PC!A16</f>
        <v>COX14 liver</v>
      </c>
      <c r="C16" s="5">
        <f>PC!C16</f>
        <v>15</v>
      </c>
      <c r="D16" s="3">
        <f>PC!I16</f>
        <v>55.719361812670442</v>
      </c>
      <c r="E16" s="3">
        <f>PC!J16</f>
        <v>1.6669976447144097</v>
      </c>
      <c r="F16" s="3">
        <f>LPC!G16</f>
        <v>0.81728692534559833</v>
      </c>
      <c r="G16" s="3">
        <f>SM!G16</f>
        <v>2.377312339741843</v>
      </c>
      <c r="H16" s="3">
        <f>PE!I16</f>
        <v>21.602037775911473</v>
      </c>
      <c r="I16" s="3">
        <f>PE!J16</f>
        <v>0.72270747136637159</v>
      </c>
      <c r="J16" s="3">
        <f>plPE16_0!G16</f>
        <v>0.6853581283285578</v>
      </c>
      <c r="K16" s="3">
        <f>plPE18_1!G16</f>
        <v>0.1914927713045193</v>
      </c>
      <c r="L16" s="3">
        <f>plPE18_0!G16</f>
        <v>0.43708478607178364</v>
      </c>
      <c r="M16" s="3">
        <f>PS!I16</f>
        <v>3.1009915938719526</v>
      </c>
      <c r="N16" s="3">
        <f>PS!J16</f>
        <v>8.1075202759582715E-2</v>
      </c>
      <c r="O16" s="3">
        <f>PI!I16</f>
        <v>10.368553254683121</v>
      </c>
      <c r="P16" s="3">
        <f>PI!J16</f>
        <v>0.11372045927959296</v>
      </c>
      <c r="Q16" s="3">
        <f>PG!I16</f>
        <v>0.25839151678487099</v>
      </c>
      <c r="R16" s="3">
        <f>PG!J16</f>
        <v>7.136496137762246E-3</v>
      </c>
      <c r="S16" s="3">
        <f>PA!I16</f>
        <v>0.16342735430219824</v>
      </c>
      <c r="T16" s="3">
        <f>PA!J16</f>
        <v>6.5447731629569481E-4</v>
      </c>
      <c r="U16" s="3">
        <f>Cer!G16</f>
        <v>0.37528557722354594</v>
      </c>
      <c r="V16" s="3">
        <f>HexCer!G16</f>
        <v>0.41546893460999901</v>
      </c>
      <c r="W16" s="3">
        <f>Hex2Cer!G16</f>
        <v>6.6861373480697747E-2</v>
      </c>
      <c r="X16" s="3">
        <f>Chol!H16</f>
        <v>9.9147897819059718</v>
      </c>
      <c r="Y16" s="3">
        <f>CE!G16</f>
        <v>4.8641793229479822</v>
      </c>
      <c r="Z16" s="3">
        <f>DAG!G16</f>
        <v>2.2390508482538816</v>
      </c>
      <c r="AA16" s="3">
        <f>TAG!G16</f>
        <v>62.373486033236141</v>
      </c>
      <c r="AB16" s="5">
        <f t="shared" si="2"/>
        <v>178.56271188224858</v>
      </c>
      <c r="AC16" s="4">
        <f t="shared" si="3"/>
        <v>2678.4406782337287</v>
      </c>
      <c r="AF16" s="5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5">
        <f>SUM(AG16:BD16)</f>
        <v>0</v>
      </c>
    </row>
    <row r="17" spans="2:57" ht="15" customHeight="1" x14ac:dyDescent="0.15">
      <c r="B17" s="5" t="str">
        <f>PC!A17</f>
        <v>COX14 liver</v>
      </c>
      <c r="C17" s="5">
        <f>PC!C17</f>
        <v>16</v>
      </c>
      <c r="D17" s="3">
        <f>PC!I17</f>
        <v>69.945853976742512</v>
      </c>
      <c r="E17" s="3">
        <f>PC!J17</f>
        <v>2.0144450947835675</v>
      </c>
      <c r="F17" s="3">
        <f>LPC!G17</f>
        <v>1.0377642993404128</v>
      </c>
      <c r="G17" s="3">
        <f>SM!G17</f>
        <v>2.9495196229395821</v>
      </c>
      <c r="H17" s="3">
        <f>PE!I17</f>
        <v>26.421854712781993</v>
      </c>
      <c r="I17" s="3">
        <f>PE!J17</f>
        <v>0.89366357436878885</v>
      </c>
      <c r="J17" s="3">
        <f>plPE16_0!G17</f>
        <v>0.74655941362385758</v>
      </c>
      <c r="K17" s="3">
        <f>plPE18_1!G17</f>
        <v>0.20264864393459228</v>
      </c>
      <c r="L17" s="3">
        <f>plPE18_0!G17</f>
        <v>0.52225494489686708</v>
      </c>
      <c r="M17" s="3">
        <f>PS!I17</f>
        <v>3.9862184480960017</v>
      </c>
      <c r="N17" s="3">
        <f>PS!J17</f>
        <v>9.4087468319691211E-2</v>
      </c>
      <c r="O17" s="3">
        <f>PI!I17</f>
        <v>13.063841420926376</v>
      </c>
      <c r="P17" s="3">
        <f>PI!J17</f>
        <v>0.11272131963599909</v>
      </c>
      <c r="Q17" s="3">
        <f>PG!I17</f>
        <v>0.2850067138075375</v>
      </c>
      <c r="R17" s="3">
        <f>PG!J17</f>
        <v>5.4643409486384983E-3</v>
      </c>
      <c r="S17" s="3">
        <f>PA!I17</f>
        <v>0.19101377536755459</v>
      </c>
      <c r="T17" s="3">
        <f>PA!J17</f>
        <v>0</v>
      </c>
      <c r="U17" s="3">
        <f>Cer!G17</f>
        <v>0.44843903079461567</v>
      </c>
      <c r="V17" s="3">
        <f>HexCer!G17</f>
        <v>0.47420585053679354</v>
      </c>
      <c r="W17" s="3">
        <f>Hex2Cer!G17</f>
        <v>7.3952383039917136E-2</v>
      </c>
      <c r="X17" s="3">
        <f>Chol!H17</f>
        <v>12.103415900946503</v>
      </c>
      <c r="Y17" s="3">
        <f>CE!G17</f>
        <v>7.00244211430297</v>
      </c>
      <c r="Z17" s="3">
        <f>DAG!G17</f>
        <v>2.5399279421948706</v>
      </c>
      <c r="AA17" s="3">
        <f>TAG!G17</f>
        <v>112.88881365221583</v>
      </c>
      <c r="AB17" s="5">
        <f t="shared" si="2"/>
        <v>258.00411464454544</v>
      </c>
      <c r="AC17" s="4">
        <f t="shared" si="3"/>
        <v>4128.065834312727</v>
      </c>
      <c r="AF17" s="5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5">
        <f>SUM(AG17:BD17)</f>
        <v>0</v>
      </c>
    </row>
    <row r="18" spans="2:57" ht="15" customHeight="1" x14ac:dyDescent="0.15">
      <c r="B18" s="5" t="str">
        <f>PC!A18</f>
        <v>COX14 liver</v>
      </c>
      <c r="C18" s="5">
        <f>PC!C18</f>
        <v>13</v>
      </c>
      <c r="D18" s="3">
        <f>PC!I18</f>
        <v>84.336808768162399</v>
      </c>
      <c r="E18" s="3">
        <f>PC!J18</f>
        <v>2.5136183979312956</v>
      </c>
      <c r="F18" s="3">
        <f>LPC!G18</f>
        <v>1.1819592113592363</v>
      </c>
      <c r="G18" s="3">
        <f>SM!G18</f>
        <v>3.7836583605276175</v>
      </c>
      <c r="H18" s="3">
        <f>PE!I18</f>
        <v>32.257432003111454</v>
      </c>
      <c r="I18" s="3">
        <f>PE!J18</f>
        <v>1.1772662311710618</v>
      </c>
      <c r="J18" s="3">
        <f>plPE16_0!G18</f>
        <v>0.96790293876333999</v>
      </c>
      <c r="K18" s="3">
        <f>plPE18_1!G18</f>
        <v>0.36615117698350413</v>
      </c>
      <c r="L18" s="3">
        <f>plPE18_0!G18</f>
        <v>0.76431319548313092</v>
      </c>
      <c r="M18" s="3">
        <f>PS!I18</f>
        <v>4.8849352425751285</v>
      </c>
      <c r="N18" s="3">
        <f>PS!J18</f>
        <v>0.14686663444384954</v>
      </c>
      <c r="O18" s="3">
        <f>PI!I18</f>
        <v>15.330659738185872</v>
      </c>
      <c r="P18" s="3">
        <f>PI!J18</f>
        <v>0.18778519010867192</v>
      </c>
      <c r="Q18" s="3">
        <f>PG!I18</f>
        <v>0.40895596868168832</v>
      </c>
      <c r="R18" s="3">
        <f>PG!J18</f>
        <v>8.8619252710212225E-3</v>
      </c>
      <c r="S18" s="3">
        <f>PA!I18</f>
        <v>0.25061295864423694</v>
      </c>
      <c r="T18" s="3">
        <f>PA!J18</f>
        <v>1.6399670687537535E-2</v>
      </c>
      <c r="U18" s="3">
        <f>Cer!G18</f>
        <v>0.58708149015030309</v>
      </c>
      <c r="V18" s="3">
        <f>HexCer!G18</f>
        <v>0.56651753149947981</v>
      </c>
      <c r="W18" s="3">
        <f>Hex2Cer!G18</f>
        <v>0.12439981309973167</v>
      </c>
      <c r="X18" s="3">
        <f>Chol!H18</f>
        <v>14.968757764122403</v>
      </c>
      <c r="Y18" s="3">
        <f>CE!G18</f>
        <v>6.9724913911469502</v>
      </c>
      <c r="Z18" s="3">
        <f>DAG!G18</f>
        <v>3.9256329278675399</v>
      </c>
      <c r="AA18" s="3">
        <f>TAG!G18</f>
        <v>82.485914296336063</v>
      </c>
      <c r="AB18" s="5">
        <f t="shared" si="2"/>
        <v>258.21498282631353</v>
      </c>
      <c r="AC18" s="4">
        <f t="shared" si="3"/>
        <v>3356.794776742076</v>
      </c>
      <c r="AF18" s="5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5">
        <f>SUM(AG18:BD18)</f>
        <v>0</v>
      </c>
    </row>
    <row r="19" spans="2:57" ht="15" customHeight="1" x14ac:dyDescent="0.15">
      <c r="B19" s="5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5"/>
      <c r="AC19" s="4"/>
    </row>
    <row r="20" spans="2:57" ht="15" customHeight="1" x14ac:dyDescent="0.15">
      <c r="B20" s="5"/>
      <c r="C20" s="5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5"/>
      <c r="AC20" s="4"/>
    </row>
    <row r="21" spans="2:57" ht="15" customHeight="1" x14ac:dyDescent="0.15">
      <c r="B21" s="5"/>
      <c r="C21" s="5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5"/>
      <c r="AC21" s="4"/>
    </row>
    <row r="22" spans="2:57" ht="15" customHeight="1" x14ac:dyDescent="0.15">
      <c r="B22" s="5"/>
      <c r="C22" s="5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5"/>
      <c r="AC22" s="4"/>
    </row>
    <row r="23" spans="2:57" ht="15" customHeight="1" x14ac:dyDescent="0.15">
      <c r="B23" s="5"/>
      <c r="C23" s="5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5"/>
      <c r="AC23" s="4"/>
    </row>
    <row r="24" spans="2:57" ht="15" customHeight="1" x14ac:dyDescent="0.15">
      <c r="B24" s="5"/>
      <c r="C24" s="5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5"/>
      <c r="AC24" s="4"/>
    </row>
    <row r="25" spans="2:57" ht="15" customHeight="1" x14ac:dyDescent="0.15">
      <c r="B25" s="5"/>
      <c r="C25" s="5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5"/>
      <c r="AC25" s="4"/>
    </row>
    <row r="26" spans="2:57" ht="15" customHeight="1" x14ac:dyDescent="0.15">
      <c r="B26" s="72" t="s">
        <v>264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</row>
    <row r="27" spans="2:57" ht="15" customHeight="1" x14ac:dyDescent="0.15">
      <c r="B27" s="5" t="s">
        <v>24</v>
      </c>
      <c r="C27" s="5"/>
      <c r="D27" s="3" t="s">
        <v>250</v>
      </c>
      <c r="E27" s="3" t="s">
        <v>251</v>
      </c>
      <c r="F27" s="3" t="s">
        <v>22</v>
      </c>
      <c r="G27" s="3" t="s">
        <v>10</v>
      </c>
      <c r="H27" s="3" t="s">
        <v>252</v>
      </c>
      <c r="I27" s="3" t="s">
        <v>253</v>
      </c>
      <c r="J27" s="3" t="s">
        <v>366</v>
      </c>
      <c r="K27" s="3" t="s">
        <v>367</v>
      </c>
      <c r="L27" s="3" t="s">
        <v>368</v>
      </c>
      <c r="M27" s="3" t="s">
        <v>254</v>
      </c>
      <c r="N27" s="3" t="s">
        <v>255</v>
      </c>
      <c r="O27" s="3" t="s">
        <v>256</v>
      </c>
      <c r="P27" s="3" t="s">
        <v>257</v>
      </c>
      <c r="Q27" s="3" t="s">
        <v>258</v>
      </c>
      <c r="R27" s="3" t="s">
        <v>259</v>
      </c>
      <c r="S27" s="3" t="s">
        <v>260</v>
      </c>
      <c r="T27" s="3" t="s">
        <v>261</v>
      </c>
      <c r="U27" s="3" t="s">
        <v>17</v>
      </c>
      <c r="V27" s="3" t="s">
        <v>16</v>
      </c>
      <c r="W27" s="3" t="s">
        <v>18</v>
      </c>
      <c r="X27" s="3" t="s">
        <v>23</v>
      </c>
      <c r="Y27" s="3" t="s">
        <v>21</v>
      </c>
      <c r="Z27" s="3" t="s">
        <v>19</v>
      </c>
      <c r="AA27" s="3" t="s">
        <v>20</v>
      </c>
      <c r="AB27" s="5" t="s">
        <v>262</v>
      </c>
    </row>
    <row r="28" spans="2:57" ht="15" customHeight="1" x14ac:dyDescent="0.15">
      <c r="B28" s="5" t="str">
        <f>B3</f>
        <v>WT liver</v>
      </c>
      <c r="C28" s="5">
        <f t="shared" ref="C28:C43" si="6">C3</f>
        <v>14</v>
      </c>
      <c r="D28" s="3">
        <f t="shared" ref="D28:AA28" si="7">D3*100/$AB3</f>
        <v>25.51738077654867</v>
      </c>
      <c r="E28" s="3">
        <f t="shared" si="7"/>
        <v>0.77533337565195004</v>
      </c>
      <c r="F28" s="3">
        <f t="shared" si="7"/>
        <v>0.44757171375146881</v>
      </c>
      <c r="G28" s="3">
        <f t="shared" si="7"/>
        <v>0.51546526110898161</v>
      </c>
      <c r="H28" s="3">
        <f t="shared" si="7"/>
        <v>12.064450763321998</v>
      </c>
      <c r="I28" s="3">
        <f t="shared" si="7"/>
        <v>0.34523873530301391</v>
      </c>
      <c r="J28" s="3">
        <f t="shared" si="7"/>
        <v>0.27701201809851583</v>
      </c>
      <c r="K28" s="3">
        <f t="shared" si="7"/>
        <v>0.11059174652768841</v>
      </c>
      <c r="L28" s="3">
        <f t="shared" si="7"/>
        <v>0.26246146309625829</v>
      </c>
      <c r="M28" s="3">
        <f t="shared" si="7"/>
        <v>1.7785676374699892</v>
      </c>
      <c r="N28" s="3">
        <f t="shared" si="7"/>
        <v>4.0044807959604668E-2</v>
      </c>
      <c r="O28" s="3">
        <f t="shared" si="7"/>
        <v>5.9568661581910032</v>
      </c>
      <c r="P28" s="3">
        <f t="shared" si="7"/>
        <v>6.6564904610324938E-2</v>
      </c>
      <c r="Q28" s="3">
        <f t="shared" si="7"/>
        <v>0.17281450141363608</v>
      </c>
      <c r="R28" s="3">
        <f t="shared" si="7"/>
        <v>1.1307681733303363E-3</v>
      </c>
      <c r="S28" s="3">
        <f t="shared" si="7"/>
        <v>6.5195175176973014E-2</v>
      </c>
      <c r="T28" s="3">
        <f t="shared" si="7"/>
        <v>2.7797856640689993E-3</v>
      </c>
      <c r="U28" s="3">
        <f t="shared" si="7"/>
        <v>0.21052043156202604</v>
      </c>
      <c r="V28" s="3">
        <f t="shared" si="7"/>
        <v>0.17470234484790356</v>
      </c>
      <c r="W28" s="3">
        <f t="shared" si="7"/>
        <v>3.4243371722056222E-2</v>
      </c>
      <c r="X28" s="3">
        <f t="shared" si="7"/>
        <v>4.8285522029822641</v>
      </c>
      <c r="Y28" s="3">
        <f t="shared" si="7"/>
        <v>1.7456124463900247</v>
      </c>
      <c r="Z28" s="3">
        <f t="shared" si="7"/>
        <v>1.7462297195214229</v>
      </c>
      <c r="AA28" s="3">
        <f t="shared" si="7"/>
        <v>42.86066989090682</v>
      </c>
      <c r="AB28" s="5">
        <f>SUM(D28:AA28)</f>
        <v>100</v>
      </c>
    </row>
    <row r="29" spans="2:57" ht="15" customHeight="1" x14ac:dyDescent="0.15">
      <c r="B29" s="5" t="str">
        <f t="shared" ref="B29:B42" si="8">B4</f>
        <v>WT liver</v>
      </c>
      <c r="C29" s="5">
        <f t="shared" si="6"/>
        <v>13</v>
      </c>
      <c r="D29" s="3">
        <f t="shared" ref="D29:AA29" si="9">D4*100/$AB4</f>
        <v>25.037778089029569</v>
      </c>
      <c r="E29" s="3">
        <f t="shared" si="9"/>
        <v>0.70212509085536579</v>
      </c>
      <c r="F29" s="3">
        <f t="shared" si="9"/>
        <v>0.3668882734761762</v>
      </c>
      <c r="G29" s="3">
        <f t="shared" si="9"/>
        <v>0.87355023670974885</v>
      </c>
      <c r="H29" s="3">
        <f t="shared" si="9"/>
        <v>9.4924372486584279</v>
      </c>
      <c r="I29" s="3">
        <f t="shared" si="9"/>
        <v>0.28946594405943693</v>
      </c>
      <c r="J29" s="3">
        <f t="shared" si="9"/>
        <v>0.27005958946795117</v>
      </c>
      <c r="K29" s="3">
        <f t="shared" si="9"/>
        <v>0.14084594642683962</v>
      </c>
      <c r="L29" s="3">
        <f t="shared" si="9"/>
        <v>0.24865087059558222</v>
      </c>
      <c r="M29" s="3">
        <f t="shared" si="9"/>
        <v>1.3843071912304106</v>
      </c>
      <c r="N29" s="3">
        <f t="shared" si="9"/>
        <v>3.2701491877328633E-2</v>
      </c>
      <c r="O29" s="3">
        <f t="shared" si="9"/>
        <v>5.1251615870488569</v>
      </c>
      <c r="P29" s="3">
        <f t="shared" si="9"/>
        <v>4.8107974735173628E-2</v>
      </c>
      <c r="Q29" s="3">
        <f t="shared" si="9"/>
        <v>0.13355017982727305</v>
      </c>
      <c r="R29" s="3">
        <f t="shared" si="9"/>
        <v>2.3124604648468825E-3</v>
      </c>
      <c r="S29" s="3">
        <f t="shared" si="9"/>
        <v>5.1484724058497355E-2</v>
      </c>
      <c r="T29" s="3">
        <f t="shared" si="9"/>
        <v>5.2812898172143721E-4</v>
      </c>
      <c r="U29" s="3">
        <f t="shared" si="9"/>
        <v>0.17478356450597637</v>
      </c>
      <c r="V29" s="3">
        <f t="shared" si="9"/>
        <v>0.17046517268425815</v>
      </c>
      <c r="W29" s="3">
        <f t="shared" si="9"/>
        <v>3.9327645416514644E-2</v>
      </c>
      <c r="X29" s="3">
        <f t="shared" si="9"/>
        <v>4.1578553624870986</v>
      </c>
      <c r="Y29" s="3">
        <f t="shared" si="9"/>
        <v>1.5570923077263725</v>
      </c>
      <c r="Z29" s="3">
        <f t="shared" si="9"/>
        <v>1.342527916869662</v>
      </c>
      <c r="AA29" s="3">
        <f t="shared" si="9"/>
        <v>48.357993002806914</v>
      </c>
      <c r="AB29" s="5">
        <f t="shared" ref="AB29:AB43" si="10">SUM(D29:AA29)</f>
        <v>100</v>
      </c>
    </row>
    <row r="30" spans="2:57" ht="15" customHeight="1" x14ac:dyDescent="0.15">
      <c r="B30" s="5" t="str">
        <f t="shared" si="8"/>
        <v>WT liver</v>
      </c>
      <c r="C30" s="5">
        <f t="shared" si="6"/>
        <v>13</v>
      </c>
      <c r="D30" s="3">
        <f t="shared" ref="D30:AA30" si="11">D5*100/$AB5</f>
        <v>35.786250564480021</v>
      </c>
      <c r="E30" s="3">
        <f t="shared" si="11"/>
        <v>1.2911949472304678</v>
      </c>
      <c r="F30" s="3">
        <f t="shared" si="11"/>
        <v>0.54921019126062887</v>
      </c>
      <c r="G30" s="3">
        <f t="shared" si="11"/>
        <v>1.5969975811940955</v>
      </c>
      <c r="H30" s="3">
        <f t="shared" si="11"/>
        <v>15.460656008800333</v>
      </c>
      <c r="I30" s="3">
        <f t="shared" si="11"/>
        <v>0.46567573707300164</v>
      </c>
      <c r="J30" s="3">
        <f t="shared" si="11"/>
        <v>0.43223799768864679</v>
      </c>
      <c r="K30" s="3">
        <f t="shared" si="11"/>
        <v>0.26522047297514778</v>
      </c>
      <c r="L30" s="3">
        <f t="shared" si="11"/>
        <v>0.41803444554698682</v>
      </c>
      <c r="M30" s="3">
        <f t="shared" si="11"/>
        <v>2.1041813924936181</v>
      </c>
      <c r="N30" s="3">
        <f t="shared" si="11"/>
        <v>6.2111784193326046E-2</v>
      </c>
      <c r="O30" s="3">
        <f t="shared" si="11"/>
        <v>6.7346588696580607</v>
      </c>
      <c r="P30" s="3">
        <f t="shared" si="11"/>
        <v>7.6866635438283606E-2</v>
      </c>
      <c r="Q30" s="3">
        <f t="shared" si="11"/>
        <v>0.18191639414636263</v>
      </c>
      <c r="R30" s="3">
        <f t="shared" si="11"/>
        <v>7.9221654081685256E-4</v>
      </c>
      <c r="S30" s="3">
        <f t="shared" si="11"/>
        <v>8.0446260203019176E-2</v>
      </c>
      <c r="T30" s="3">
        <f t="shared" si="11"/>
        <v>1.3689245731171758E-4</v>
      </c>
      <c r="U30" s="3">
        <f t="shared" si="11"/>
        <v>0.22594243742564066</v>
      </c>
      <c r="V30" s="3">
        <f t="shared" si="11"/>
        <v>0.22322776163022037</v>
      </c>
      <c r="W30" s="3">
        <f t="shared" si="11"/>
        <v>1.8803623423368627E-2</v>
      </c>
      <c r="X30" s="3">
        <f t="shared" si="11"/>
        <v>6.3133322421397757</v>
      </c>
      <c r="Y30" s="3">
        <f t="shared" si="11"/>
        <v>2.0169968966806087</v>
      </c>
      <c r="Z30" s="3">
        <f t="shared" si="11"/>
        <v>1.028637288837136</v>
      </c>
      <c r="AA30" s="3">
        <f t="shared" si="11"/>
        <v>24.666471358483115</v>
      </c>
      <c r="AB30" s="5">
        <f t="shared" si="10"/>
        <v>99.999999999999972</v>
      </c>
    </row>
    <row r="31" spans="2:57" ht="15" customHeight="1" x14ac:dyDescent="0.15">
      <c r="B31" s="5" t="str">
        <f t="shared" si="8"/>
        <v>WT liver</v>
      </c>
      <c r="C31" s="5">
        <f t="shared" si="6"/>
        <v>13</v>
      </c>
      <c r="D31" s="3">
        <f t="shared" ref="D31:AA31" si="12">D6*100/$AB6</f>
        <v>36.624242929661065</v>
      </c>
      <c r="E31" s="3">
        <f t="shared" si="12"/>
        <v>1.4358252779424139</v>
      </c>
      <c r="F31" s="3">
        <f t="shared" si="12"/>
        <v>0.64800857904884024</v>
      </c>
      <c r="G31" s="3">
        <f t="shared" si="12"/>
        <v>1.5402736741201479</v>
      </c>
      <c r="H31" s="3">
        <f t="shared" si="12"/>
        <v>15.267640560735661</v>
      </c>
      <c r="I31" s="3">
        <f t="shared" si="12"/>
        <v>0.62597694609706656</v>
      </c>
      <c r="J31" s="3">
        <f t="shared" si="12"/>
        <v>0.58717175114337772</v>
      </c>
      <c r="K31" s="3">
        <f t="shared" si="12"/>
        <v>0.32616567037363198</v>
      </c>
      <c r="L31" s="3">
        <f t="shared" si="12"/>
        <v>0.64840189855655184</v>
      </c>
      <c r="M31" s="3">
        <f t="shared" si="12"/>
        <v>2.4399362530884763</v>
      </c>
      <c r="N31" s="3">
        <f t="shared" si="12"/>
        <v>8.1435167452012527E-2</v>
      </c>
      <c r="O31" s="3">
        <f t="shared" si="12"/>
        <v>6.9519865171392183</v>
      </c>
      <c r="P31" s="3">
        <f t="shared" si="12"/>
        <v>0.11497762678263171</v>
      </c>
      <c r="Q31" s="3">
        <f t="shared" si="12"/>
        <v>0.26934972301987919</v>
      </c>
      <c r="R31" s="3">
        <f t="shared" si="12"/>
        <v>5.1745087699676777E-3</v>
      </c>
      <c r="S31" s="3">
        <f t="shared" si="12"/>
        <v>0.12783882102318606</v>
      </c>
      <c r="T31" s="3">
        <f t="shared" si="12"/>
        <v>2.9343907341880804E-3</v>
      </c>
      <c r="U31" s="3">
        <f t="shared" si="12"/>
        <v>0.24016131293241372</v>
      </c>
      <c r="V31" s="3">
        <f t="shared" si="12"/>
        <v>0.27310452454394268</v>
      </c>
      <c r="W31" s="3">
        <f t="shared" si="12"/>
        <v>7.2063340714465407E-2</v>
      </c>
      <c r="X31" s="3">
        <f t="shared" si="12"/>
        <v>7.1747652144903533</v>
      </c>
      <c r="Y31" s="3">
        <f t="shared" si="12"/>
        <v>2.0415614077762276</v>
      </c>
      <c r="Z31" s="3">
        <f t="shared" si="12"/>
        <v>1.4488934346325684</v>
      </c>
      <c r="AA31" s="3">
        <f t="shared" si="12"/>
        <v>21.052110469221738</v>
      </c>
      <c r="AB31" s="5">
        <f t="shared" si="10"/>
        <v>100.00000000000003</v>
      </c>
    </row>
    <row r="32" spans="2:57" ht="15" customHeight="1" x14ac:dyDescent="0.15">
      <c r="B32" s="5" t="str">
        <f t="shared" si="8"/>
        <v>WT liver</v>
      </c>
      <c r="C32" s="5">
        <f t="shared" si="6"/>
        <v>26</v>
      </c>
      <c r="D32" s="3">
        <f t="shared" ref="D32:AA32" si="13">D7*100/$AB7</f>
        <v>32.699319075757423</v>
      </c>
      <c r="E32" s="3">
        <f t="shared" si="13"/>
        <v>1.0981466382292391</v>
      </c>
      <c r="F32" s="3">
        <f t="shared" si="13"/>
        <v>0.43210179185380404</v>
      </c>
      <c r="G32" s="3">
        <f t="shared" si="13"/>
        <v>1.3861105212736802</v>
      </c>
      <c r="H32" s="3">
        <f t="shared" si="13"/>
        <v>12.268512492032523</v>
      </c>
      <c r="I32" s="3">
        <f t="shared" si="13"/>
        <v>0.43915942002634378</v>
      </c>
      <c r="J32" s="3">
        <f t="shared" si="13"/>
        <v>0.47525761806458833</v>
      </c>
      <c r="K32" s="3">
        <f t="shared" si="13"/>
        <v>0.22801758459901753</v>
      </c>
      <c r="L32" s="3">
        <f t="shared" si="13"/>
        <v>0.37415513251423399</v>
      </c>
      <c r="M32" s="3">
        <f t="shared" si="13"/>
        <v>2.0591116882254217</v>
      </c>
      <c r="N32" s="3">
        <f t="shared" si="13"/>
        <v>5.1815614676525575E-2</v>
      </c>
      <c r="O32" s="3">
        <f t="shared" si="13"/>
        <v>6.0123659217160936</v>
      </c>
      <c r="P32" s="3">
        <f t="shared" si="13"/>
        <v>6.1334315451203457E-2</v>
      </c>
      <c r="Q32" s="3">
        <f t="shared" si="13"/>
        <v>0.17493903878672581</v>
      </c>
      <c r="R32" s="3">
        <f t="shared" si="13"/>
        <v>2.5736704703942779E-3</v>
      </c>
      <c r="S32" s="3">
        <f t="shared" si="13"/>
        <v>5.6823463393085222E-2</v>
      </c>
      <c r="T32" s="3">
        <f t="shared" si="13"/>
        <v>0</v>
      </c>
      <c r="U32" s="3">
        <f t="shared" si="13"/>
        <v>0.19953188754237222</v>
      </c>
      <c r="V32" s="3">
        <f t="shared" si="13"/>
        <v>0.24978501949071841</v>
      </c>
      <c r="W32" s="3">
        <f t="shared" si="13"/>
        <v>2.9244693652117744E-2</v>
      </c>
      <c r="X32" s="3">
        <f t="shared" si="13"/>
        <v>5.9147887691478793</v>
      </c>
      <c r="Y32" s="3">
        <f t="shared" si="13"/>
        <v>2.8153567700165993</v>
      </c>
      <c r="Z32" s="3">
        <f t="shared" si="13"/>
        <v>1.7916197639176021</v>
      </c>
      <c r="AA32" s="3">
        <f t="shared" si="13"/>
        <v>31.179929109162416</v>
      </c>
      <c r="AB32" s="5">
        <f t="shared" si="10"/>
        <v>100</v>
      </c>
    </row>
    <row r="33" spans="2:28" ht="15" customHeight="1" x14ac:dyDescent="0.15">
      <c r="B33" s="5" t="str">
        <f t="shared" si="8"/>
        <v>WT liver</v>
      </c>
      <c r="C33" s="5">
        <f t="shared" si="6"/>
        <v>16</v>
      </c>
      <c r="D33" s="3">
        <f t="shared" ref="D33:AA33" si="14">D8*100/$AB8</f>
        <v>32.485917388067769</v>
      </c>
      <c r="E33" s="3">
        <f t="shared" si="14"/>
        <v>0.97955904252998272</v>
      </c>
      <c r="F33" s="3">
        <f t="shared" si="14"/>
        <v>0.42878316309407899</v>
      </c>
      <c r="G33" s="3">
        <f t="shared" si="14"/>
        <v>1.2765110491366809</v>
      </c>
      <c r="H33" s="3">
        <f t="shared" si="14"/>
        <v>13.932346026965877</v>
      </c>
      <c r="I33" s="3">
        <f t="shared" si="14"/>
        <v>0.46022919900467785</v>
      </c>
      <c r="J33" s="3">
        <f t="shared" si="14"/>
        <v>0.3412036919506013</v>
      </c>
      <c r="K33" s="3">
        <f t="shared" si="14"/>
        <v>0.13858730405139988</v>
      </c>
      <c r="L33" s="3">
        <f t="shared" si="14"/>
        <v>0.26960810063976298</v>
      </c>
      <c r="M33" s="3">
        <f t="shared" si="14"/>
        <v>1.823419430702149</v>
      </c>
      <c r="N33" s="3">
        <f t="shared" si="14"/>
        <v>6.7958894174836776E-2</v>
      </c>
      <c r="O33" s="3">
        <f t="shared" si="14"/>
        <v>6.1194888383344015</v>
      </c>
      <c r="P33" s="3">
        <f t="shared" si="14"/>
        <v>7.2061157602277368E-2</v>
      </c>
      <c r="Q33" s="3">
        <f t="shared" si="14"/>
        <v>0.16367172806553498</v>
      </c>
      <c r="R33" s="3">
        <f t="shared" si="14"/>
        <v>2.6632388681418198E-3</v>
      </c>
      <c r="S33" s="3">
        <f t="shared" si="14"/>
        <v>6.9178654453353458E-2</v>
      </c>
      <c r="T33" s="3">
        <f t="shared" si="14"/>
        <v>1.6648279632161967E-4</v>
      </c>
      <c r="U33" s="3">
        <f t="shared" si="14"/>
        <v>0.22851513395481704</v>
      </c>
      <c r="V33" s="3">
        <f t="shared" si="14"/>
        <v>0.20140033583897077</v>
      </c>
      <c r="W33" s="3">
        <f t="shared" si="14"/>
        <v>3.3849978554390474E-2</v>
      </c>
      <c r="X33" s="3">
        <f t="shared" si="14"/>
        <v>5.5920695306762207</v>
      </c>
      <c r="Y33" s="3">
        <f t="shared" si="14"/>
        <v>2.131669931503053</v>
      </c>
      <c r="Z33" s="3">
        <f t="shared" si="14"/>
        <v>1.7679302441793407</v>
      </c>
      <c r="AA33" s="3">
        <f t="shared" si="14"/>
        <v>31.413211454855372</v>
      </c>
      <c r="AB33" s="5">
        <f t="shared" si="10"/>
        <v>100.00000000000003</v>
      </c>
    </row>
    <row r="34" spans="2:28" ht="15" customHeight="1" x14ac:dyDescent="0.15">
      <c r="B34" s="5" t="str">
        <f t="shared" si="8"/>
        <v>WT liver</v>
      </c>
      <c r="C34" s="5">
        <f t="shared" si="6"/>
        <v>18</v>
      </c>
      <c r="D34" s="3">
        <f t="shared" ref="D34:AA34" si="15">D9*100/$AB9</f>
        <v>30.706387875358839</v>
      </c>
      <c r="E34" s="3">
        <f t="shared" si="15"/>
        <v>0.91708329467585115</v>
      </c>
      <c r="F34" s="3">
        <f t="shared" si="15"/>
        <v>0.38171184740756203</v>
      </c>
      <c r="G34" s="3">
        <f t="shared" si="15"/>
        <v>1.2624347381565348</v>
      </c>
      <c r="H34" s="3">
        <f t="shared" si="15"/>
        <v>12.843714099413218</v>
      </c>
      <c r="I34" s="3">
        <f t="shared" si="15"/>
        <v>0.38471976460643043</v>
      </c>
      <c r="J34" s="3">
        <f t="shared" si="15"/>
        <v>0.33384081230277679</v>
      </c>
      <c r="K34" s="3">
        <f t="shared" si="15"/>
        <v>0.14158012832448602</v>
      </c>
      <c r="L34" s="3">
        <f t="shared" si="15"/>
        <v>0.3265242582350073</v>
      </c>
      <c r="M34" s="3">
        <f t="shared" si="15"/>
        <v>1.6805599896981818</v>
      </c>
      <c r="N34" s="3">
        <f t="shared" si="15"/>
        <v>3.0857351205883472E-2</v>
      </c>
      <c r="O34" s="3">
        <f t="shared" si="15"/>
        <v>5.9339082131375944</v>
      </c>
      <c r="P34" s="3">
        <f t="shared" si="15"/>
        <v>5.5565700474652931E-2</v>
      </c>
      <c r="Q34" s="3">
        <f t="shared" si="15"/>
        <v>0.19354454629285742</v>
      </c>
      <c r="R34" s="3">
        <f t="shared" si="15"/>
        <v>9.8562779986783623E-4</v>
      </c>
      <c r="S34" s="3">
        <f t="shared" si="15"/>
        <v>9.1565016321392759E-2</v>
      </c>
      <c r="T34" s="3">
        <f t="shared" si="15"/>
        <v>0</v>
      </c>
      <c r="U34" s="3">
        <f t="shared" si="15"/>
        <v>0.22022610807768764</v>
      </c>
      <c r="V34" s="3">
        <f t="shared" si="15"/>
        <v>0.20598372296136933</v>
      </c>
      <c r="W34" s="3">
        <f t="shared" si="15"/>
        <v>3.4278689114287844E-2</v>
      </c>
      <c r="X34" s="3">
        <f t="shared" si="15"/>
        <v>5.2636276192155869</v>
      </c>
      <c r="Y34" s="3">
        <f t="shared" si="15"/>
        <v>2.7692323064516278</v>
      </c>
      <c r="Z34" s="3">
        <f t="shared" si="15"/>
        <v>1.1160186575707938</v>
      </c>
      <c r="AA34" s="3">
        <f t="shared" si="15"/>
        <v>35.105649633197515</v>
      </c>
      <c r="AB34" s="5">
        <f t="shared" si="10"/>
        <v>99.999999999999986</v>
      </c>
    </row>
    <row r="35" spans="2:28" ht="15" customHeight="1" x14ac:dyDescent="0.15">
      <c r="B35" s="5" t="str">
        <f t="shared" si="8"/>
        <v>WT liver</v>
      </c>
      <c r="C35" s="5">
        <f t="shared" si="6"/>
        <v>15</v>
      </c>
      <c r="D35" s="3">
        <f t="shared" ref="D35:AA35" si="16">D10*100/$AB10</f>
        <v>23.996944712993898</v>
      </c>
      <c r="E35" s="3">
        <f t="shared" si="16"/>
        <v>0.62446614074573081</v>
      </c>
      <c r="F35" s="3">
        <f t="shared" si="16"/>
        <v>0.30655753621643783</v>
      </c>
      <c r="G35" s="3">
        <f t="shared" si="16"/>
        <v>0.91966124064157784</v>
      </c>
      <c r="H35" s="3">
        <f t="shared" si="16"/>
        <v>10.022951280788273</v>
      </c>
      <c r="I35" s="3">
        <f t="shared" si="16"/>
        <v>0.29775101010749178</v>
      </c>
      <c r="J35" s="3">
        <f t="shared" si="16"/>
        <v>0.24022854962706999</v>
      </c>
      <c r="K35" s="3">
        <f t="shared" si="16"/>
        <v>8.7311436978137438E-2</v>
      </c>
      <c r="L35" s="3">
        <f t="shared" si="16"/>
        <v>0.29076222466248836</v>
      </c>
      <c r="M35" s="3">
        <f t="shared" si="16"/>
        <v>1.5097077192537305</v>
      </c>
      <c r="N35" s="3">
        <f t="shared" si="16"/>
        <v>3.8912510521584877E-2</v>
      </c>
      <c r="O35" s="3">
        <f t="shared" si="16"/>
        <v>4.6023509137823941</v>
      </c>
      <c r="P35" s="3">
        <f t="shared" si="16"/>
        <v>4.7368730237273469E-2</v>
      </c>
      <c r="Q35" s="3">
        <f t="shared" si="16"/>
        <v>0.1337173515895346</v>
      </c>
      <c r="R35" s="3">
        <f t="shared" si="16"/>
        <v>2.7277447320524419E-3</v>
      </c>
      <c r="S35" s="3">
        <f t="shared" si="16"/>
        <v>4.1241158243570795E-2</v>
      </c>
      <c r="T35" s="3">
        <f t="shared" si="16"/>
        <v>6.400931038260573E-3</v>
      </c>
      <c r="U35" s="3">
        <f t="shared" si="16"/>
        <v>0.1693067439072371</v>
      </c>
      <c r="V35" s="3">
        <f t="shared" si="16"/>
        <v>0.15521995265421229</v>
      </c>
      <c r="W35" s="3">
        <f t="shared" si="16"/>
        <v>4.5178931578271478E-2</v>
      </c>
      <c r="X35" s="3">
        <f t="shared" si="16"/>
        <v>4.198692481339207</v>
      </c>
      <c r="Y35" s="3">
        <f t="shared" si="16"/>
        <v>2.5958061913433759</v>
      </c>
      <c r="Z35" s="3">
        <f t="shared" si="16"/>
        <v>1.0755009040647603</v>
      </c>
      <c r="AA35" s="3">
        <f t="shared" si="16"/>
        <v>48.591233602953423</v>
      </c>
      <c r="AB35" s="5">
        <f t="shared" si="10"/>
        <v>100</v>
      </c>
    </row>
    <row r="36" spans="2:28" ht="15" customHeight="1" x14ac:dyDescent="0.15">
      <c r="B36" s="5" t="str">
        <f t="shared" si="8"/>
        <v>COX14 liver</v>
      </c>
      <c r="C36" s="5">
        <f t="shared" si="6"/>
        <v>13</v>
      </c>
      <c r="D36" s="3">
        <f t="shared" ref="D36:AA36" si="17">D11*100/$AB11</f>
        <v>36.289595137161278</v>
      </c>
      <c r="E36" s="3">
        <f t="shared" si="17"/>
        <v>1.1366512852410267</v>
      </c>
      <c r="F36" s="3">
        <f t="shared" si="17"/>
        <v>0.59036241379297683</v>
      </c>
      <c r="G36" s="3">
        <f t="shared" si="17"/>
        <v>1.6374828249403488</v>
      </c>
      <c r="H36" s="3">
        <f t="shared" si="17"/>
        <v>15.504145794750496</v>
      </c>
      <c r="I36" s="3">
        <f t="shared" si="17"/>
        <v>0.50284708979505932</v>
      </c>
      <c r="J36" s="3">
        <f t="shared" si="17"/>
        <v>0.5623359991312723</v>
      </c>
      <c r="K36" s="3">
        <f t="shared" si="17"/>
        <v>0.30098521404060774</v>
      </c>
      <c r="L36" s="3">
        <f t="shared" si="17"/>
        <v>0.53600255450634371</v>
      </c>
      <c r="M36" s="3">
        <f t="shared" si="17"/>
        <v>2.0201666279617099</v>
      </c>
      <c r="N36" s="3">
        <f t="shared" si="17"/>
        <v>4.9356855015783352E-2</v>
      </c>
      <c r="O36" s="3">
        <f t="shared" si="17"/>
        <v>6.5792343368040758</v>
      </c>
      <c r="P36" s="3">
        <f t="shared" si="17"/>
        <v>7.4053352252838045E-2</v>
      </c>
      <c r="Q36" s="3">
        <f t="shared" si="17"/>
        <v>0.16372544284469973</v>
      </c>
      <c r="R36" s="3">
        <f t="shared" si="17"/>
        <v>8.356749872507253E-4</v>
      </c>
      <c r="S36" s="3">
        <f t="shared" si="17"/>
        <v>0.10974861432261775</v>
      </c>
      <c r="T36" s="3">
        <f t="shared" si="17"/>
        <v>7.6538939174226265E-4</v>
      </c>
      <c r="U36" s="3">
        <f t="shared" si="17"/>
        <v>0.24539708983071473</v>
      </c>
      <c r="V36" s="3">
        <f t="shared" si="17"/>
        <v>0.19633112745172768</v>
      </c>
      <c r="W36" s="3">
        <f t="shared" si="17"/>
        <v>2.0067548197889605E-2</v>
      </c>
      <c r="X36" s="3">
        <f t="shared" si="17"/>
        <v>6.3729103900678332</v>
      </c>
      <c r="Y36" s="3">
        <f t="shared" si="17"/>
        <v>1.7291629582117427</v>
      </c>
      <c r="Z36" s="3">
        <f t="shared" si="17"/>
        <v>1.3181100691722609</v>
      </c>
      <c r="AA36" s="3">
        <f t="shared" si="17"/>
        <v>24.059726210127735</v>
      </c>
      <c r="AB36" s="5">
        <f t="shared" si="10"/>
        <v>100.00000000000001</v>
      </c>
    </row>
    <row r="37" spans="2:28" ht="15" customHeight="1" x14ac:dyDescent="0.15">
      <c r="B37" s="5" t="str">
        <f t="shared" si="8"/>
        <v>COX14 liver</v>
      </c>
      <c r="C37" s="5">
        <f t="shared" si="6"/>
        <v>17</v>
      </c>
      <c r="D37" s="3">
        <f t="shared" ref="D37:AA37" si="18">D12*100/$AB12</f>
        <v>34.937287453193314</v>
      </c>
      <c r="E37" s="3">
        <f t="shared" si="18"/>
        <v>0.96945284090507544</v>
      </c>
      <c r="F37" s="3">
        <f t="shared" si="18"/>
        <v>0.56524722770773961</v>
      </c>
      <c r="G37" s="3">
        <f t="shared" si="18"/>
        <v>1.5932413219969797</v>
      </c>
      <c r="H37" s="3">
        <f t="shared" si="18"/>
        <v>15.159766222775403</v>
      </c>
      <c r="I37" s="3">
        <f t="shared" si="18"/>
        <v>0.53285567462079853</v>
      </c>
      <c r="J37" s="3">
        <f t="shared" si="18"/>
        <v>0.44739987570687217</v>
      </c>
      <c r="K37" s="3">
        <f t="shared" si="18"/>
        <v>0.13492704218407583</v>
      </c>
      <c r="L37" s="3">
        <f t="shared" si="18"/>
        <v>0.29017311512759597</v>
      </c>
      <c r="M37" s="3">
        <f t="shared" si="18"/>
        <v>2.1111815169107468</v>
      </c>
      <c r="N37" s="3">
        <f t="shared" si="18"/>
        <v>7.4748500644274629E-2</v>
      </c>
      <c r="O37" s="3">
        <f t="shared" si="18"/>
        <v>6.5972928697484639</v>
      </c>
      <c r="P37" s="3">
        <f t="shared" si="18"/>
        <v>8.7492844914822704E-2</v>
      </c>
      <c r="Q37" s="3">
        <f t="shared" si="18"/>
        <v>0.16193456547429533</v>
      </c>
      <c r="R37" s="3">
        <f t="shared" si="18"/>
        <v>2.4243524221710731E-3</v>
      </c>
      <c r="S37" s="3">
        <f t="shared" si="18"/>
        <v>0.12901553877931338</v>
      </c>
      <c r="T37" s="3">
        <f t="shared" si="18"/>
        <v>6.2741985844912643E-3</v>
      </c>
      <c r="U37" s="3">
        <f t="shared" si="18"/>
        <v>0.23743981537668726</v>
      </c>
      <c r="V37" s="3">
        <f t="shared" si="18"/>
        <v>0.19957995770083026</v>
      </c>
      <c r="W37" s="3">
        <f t="shared" si="18"/>
        <v>3.6781637267851067E-2</v>
      </c>
      <c r="X37" s="3">
        <f t="shared" si="18"/>
        <v>6.210953267488712</v>
      </c>
      <c r="Y37" s="3">
        <f t="shared" si="18"/>
        <v>2.1015293462117017</v>
      </c>
      <c r="Z37" s="3">
        <f t="shared" si="18"/>
        <v>1.5162065757220187</v>
      </c>
      <c r="AA37" s="3">
        <f t="shared" si="18"/>
        <v>25.896794238535762</v>
      </c>
      <c r="AB37" s="5">
        <f t="shared" si="10"/>
        <v>100</v>
      </c>
    </row>
    <row r="38" spans="2:28" ht="15" customHeight="1" x14ac:dyDescent="0.15">
      <c r="B38" s="5" t="str">
        <f t="shared" si="8"/>
        <v>COX14 liver</v>
      </c>
      <c r="C38" s="5">
        <f t="shared" si="6"/>
        <v>11</v>
      </c>
      <c r="D38" s="3">
        <f t="shared" ref="D38:AA38" si="19">D13*100/$AB13</f>
        <v>33.61467340099508</v>
      </c>
      <c r="E38" s="3">
        <f t="shared" si="19"/>
        <v>0.96931227241464035</v>
      </c>
      <c r="F38" s="3">
        <f t="shared" si="19"/>
        <v>0.5297832831421817</v>
      </c>
      <c r="G38" s="3">
        <f t="shared" si="19"/>
        <v>1.3691320787807033</v>
      </c>
      <c r="H38" s="3">
        <f t="shared" si="19"/>
        <v>13.330506820620663</v>
      </c>
      <c r="I38" s="3">
        <f t="shared" si="19"/>
        <v>0.41633528775479417</v>
      </c>
      <c r="J38" s="3">
        <f t="shared" si="19"/>
        <v>0.34650580414712712</v>
      </c>
      <c r="K38" s="3">
        <f t="shared" si="19"/>
        <v>9.3734808652583407E-2</v>
      </c>
      <c r="L38" s="3">
        <f t="shared" si="19"/>
        <v>0.24145271440231406</v>
      </c>
      <c r="M38" s="3">
        <f t="shared" si="19"/>
        <v>1.8177075929429809</v>
      </c>
      <c r="N38" s="3">
        <f t="shared" si="19"/>
        <v>5.3654438971488742E-2</v>
      </c>
      <c r="O38" s="3">
        <f t="shared" si="19"/>
        <v>6.0775312014979637</v>
      </c>
      <c r="P38" s="3">
        <f t="shared" si="19"/>
        <v>6.7477585935992374E-2</v>
      </c>
      <c r="Q38" s="3">
        <f t="shared" si="19"/>
        <v>0.15587763809858562</v>
      </c>
      <c r="R38" s="3">
        <f t="shared" si="19"/>
        <v>2.6401660564529653E-3</v>
      </c>
      <c r="S38" s="3">
        <f t="shared" si="19"/>
        <v>0.12547608179924</v>
      </c>
      <c r="T38" s="3">
        <f t="shared" si="19"/>
        <v>0</v>
      </c>
      <c r="U38" s="3">
        <f t="shared" si="19"/>
        <v>0.2207362101021271</v>
      </c>
      <c r="V38" s="3">
        <f t="shared" si="19"/>
        <v>0.21899670264285143</v>
      </c>
      <c r="W38" s="3">
        <f t="shared" si="19"/>
        <v>3.3899347449615508E-2</v>
      </c>
      <c r="X38" s="3">
        <f t="shared" si="19"/>
        <v>5.7265486122126266</v>
      </c>
      <c r="Y38" s="3">
        <f t="shared" si="19"/>
        <v>2.2329803170375899</v>
      </c>
      <c r="Z38" s="3">
        <f t="shared" si="19"/>
        <v>1.2648549494920873</v>
      </c>
      <c r="AA38" s="3">
        <f t="shared" si="19"/>
        <v>31.090182684850308</v>
      </c>
      <c r="AB38" s="5">
        <f t="shared" si="10"/>
        <v>99.999999999999986</v>
      </c>
    </row>
    <row r="39" spans="2:28" ht="15" customHeight="1" x14ac:dyDescent="0.15">
      <c r="B39" s="5" t="str">
        <f t="shared" si="8"/>
        <v>COX14 liver</v>
      </c>
      <c r="C39" s="5">
        <f t="shared" si="6"/>
        <v>12</v>
      </c>
      <c r="D39" s="3">
        <f t="shared" ref="D39:AA39" si="20">D14*100/$AB14</f>
        <v>23.034137050421347</v>
      </c>
      <c r="E39" s="3">
        <f t="shared" si="20"/>
        <v>0.58809651625003279</v>
      </c>
      <c r="F39" s="3">
        <f t="shared" si="20"/>
        <v>0.42961805635098804</v>
      </c>
      <c r="G39" s="3">
        <f t="shared" si="20"/>
        <v>0.93048664404851111</v>
      </c>
      <c r="H39" s="3">
        <f t="shared" si="20"/>
        <v>8.4082885936543317</v>
      </c>
      <c r="I39" s="3">
        <f t="shared" si="20"/>
        <v>0.24789097530046067</v>
      </c>
      <c r="J39" s="3">
        <f t="shared" si="20"/>
        <v>0.28214536314698346</v>
      </c>
      <c r="K39" s="3">
        <f t="shared" si="20"/>
        <v>0.10123902415114698</v>
      </c>
      <c r="L39" s="3">
        <f t="shared" si="20"/>
        <v>0.24283980050697621</v>
      </c>
      <c r="M39" s="3">
        <f t="shared" si="20"/>
        <v>1.2847275753711542</v>
      </c>
      <c r="N39" s="3">
        <f t="shared" si="20"/>
        <v>2.8344461798078351E-2</v>
      </c>
      <c r="O39" s="3">
        <f t="shared" si="20"/>
        <v>4.4808782298467751</v>
      </c>
      <c r="P39" s="3">
        <f t="shared" si="20"/>
        <v>3.1410794440381133E-2</v>
      </c>
      <c r="Q39" s="3">
        <f t="shared" si="20"/>
        <v>0.10888356462159623</v>
      </c>
      <c r="R39" s="3">
        <f t="shared" si="20"/>
        <v>5.6574885784144513E-3</v>
      </c>
      <c r="S39" s="3">
        <f t="shared" si="20"/>
        <v>6.5561285447611348E-2</v>
      </c>
      <c r="T39" s="3">
        <f t="shared" si="20"/>
        <v>8.2248416337335324E-5</v>
      </c>
      <c r="U39" s="3">
        <f t="shared" si="20"/>
        <v>0.15988324870429238</v>
      </c>
      <c r="V39" s="3">
        <f t="shared" si="20"/>
        <v>0.16410619706578547</v>
      </c>
      <c r="W39" s="3">
        <f t="shared" si="20"/>
        <v>3.233512755971793E-2</v>
      </c>
      <c r="X39" s="3">
        <f t="shared" si="20"/>
        <v>4.1738087798625738</v>
      </c>
      <c r="Y39" s="3">
        <f t="shared" si="20"/>
        <v>1.8630318437719644</v>
      </c>
      <c r="Z39" s="3">
        <f t="shared" si="20"/>
        <v>1.1645178853527749</v>
      </c>
      <c r="AA39" s="3">
        <f t="shared" si="20"/>
        <v>52.172029245331771</v>
      </c>
      <c r="AB39" s="5">
        <f t="shared" si="10"/>
        <v>100.00000000000001</v>
      </c>
    </row>
    <row r="40" spans="2:28" ht="15" customHeight="1" x14ac:dyDescent="0.15">
      <c r="B40" s="5" t="str">
        <f t="shared" si="8"/>
        <v>COX14 liver</v>
      </c>
      <c r="C40" s="5">
        <f t="shared" si="6"/>
        <v>22</v>
      </c>
      <c r="D40" s="3">
        <f t="shared" ref="D40:AA40" si="21">D15*100/$AB15</f>
        <v>38.417050887544647</v>
      </c>
      <c r="E40" s="3">
        <f t="shared" si="21"/>
        <v>1.3738627765759399</v>
      </c>
      <c r="F40" s="3">
        <f t="shared" si="21"/>
        <v>1.2269896168104142</v>
      </c>
      <c r="G40" s="3">
        <f t="shared" si="21"/>
        <v>1.7948292356199307</v>
      </c>
      <c r="H40" s="3">
        <f t="shared" si="21"/>
        <v>12.499707913639478</v>
      </c>
      <c r="I40" s="3">
        <f t="shared" si="21"/>
        <v>0.48616875050855601</v>
      </c>
      <c r="J40" s="3">
        <f t="shared" si="21"/>
        <v>0.55978624318473602</v>
      </c>
      <c r="K40" s="3">
        <f t="shared" si="21"/>
        <v>0.21543442953886924</v>
      </c>
      <c r="L40" s="3">
        <f t="shared" si="21"/>
        <v>0.46436747348819923</v>
      </c>
      <c r="M40" s="3">
        <f t="shared" si="21"/>
        <v>2.2014313834649077</v>
      </c>
      <c r="N40" s="3">
        <f t="shared" si="21"/>
        <v>7.6753334480344104E-2</v>
      </c>
      <c r="O40" s="3">
        <f t="shared" si="21"/>
        <v>6.8496832707981214</v>
      </c>
      <c r="P40" s="3">
        <f t="shared" si="21"/>
        <v>0.10310983018793199</v>
      </c>
      <c r="Q40" s="3">
        <f t="shared" si="21"/>
        <v>0.17731256287892075</v>
      </c>
      <c r="R40" s="3">
        <f t="shared" si="21"/>
        <v>3.7997330840031677E-3</v>
      </c>
      <c r="S40" s="3">
        <f t="shared" si="21"/>
        <v>0.20722760674068108</v>
      </c>
      <c r="T40" s="3">
        <f t="shared" si="21"/>
        <v>1.4601117002831067E-2</v>
      </c>
      <c r="U40" s="3">
        <f t="shared" si="21"/>
        <v>0.25754254092767725</v>
      </c>
      <c r="V40" s="3">
        <f t="shared" si="21"/>
        <v>0.33087428045990425</v>
      </c>
      <c r="W40" s="3">
        <f t="shared" si="21"/>
        <v>8.9061031513448033E-2</v>
      </c>
      <c r="X40" s="3">
        <f t="shared" si="21"/>
        <v>7.1114413955138369</v>
      </c>
      <c r="Y40" s="3">
        <f t="shared" si="21"/>
        <v>3.1249190777802269</v>
      </c>
      <c r="Z40" s="3">
        <f t="shared" si="21"/>
        <v>1.9633902126254781</v>
      </c>
      <c r="AA40" s="3">
        <f t="shared" si="21"/>
        <v>20.450655295630895</v>
      </c>
      <c r="AB40" s="5">
        <f t="shared" si="10"/>
        <v>100</v>
      </c>
    </row>
    <row r="41" spans="2:28" ht="15" customHeight="1" x14ac:dyDescent="0.15">
      <c r="B41" s="5" t="str">
        <f t="shared" si="8"/>
        <v>COX14 liver</v>
      </c>
      <c r="C41" s="5">
        <f t="shared" si="6"/>
        <v>15</v>
      </c>
      <c r="D41" s="3">
        <f t="shared" ref="D41:AA41" si="22">D16*100/$AB16</f>
        <v>31.204365808139173</v>
      </c>
      <c r="E41" s="3">
        <f t="shared" si="22"/>
        <v>0.93356425154076672</v>
      </c>
      <c r="F41" s="3">
        <f t="shared" si="22"/>
        <v>0.45770302026133547</v>
      </c>
      <c r="G41" s="3">
        <f t="shared" si="22"/>
        <v>1.3313598985377968</v>
      </c>
      <c r="H41" s="3">
        <f t="shared" si="22"/>
        <v>12.097731686645039</v>
      </c>
      <c r="I41" s="3">
        <f t="shared" si="22"/>
        <v>0.40473594052657191</v>
      </c>
      <c r="J41" s="3">
        <f t="shared" si="22"/>
        <v>0.38381928741119842</v>
      </c>
      <c r="K41" s="3">
        <f t="shared" si="22"/>
        <v>0.10724118674384681</v>
      </c>
      <c r="L41" s="3">
        <f t="shared" si="22"/>
        <v>0.24477942873090711</v>
      </c>
      <c r="M41" s="3">
        <f t="shared" si="22"/>
        <v>1.7366400639775625</v>
      </c>
      <c r="N41" s="3">
        <f t="shared" si="22"/>
        <v>4.5404329887780245E-2</v>
      </c>
      <c r="O41" s="3">
        <f t="shared" si="22"/>
        <v>5.8066732664323339</v>
      </c>
      <c r="P41" s="3">
        <f t="shared" si="22"/>
        <v>6.368656595817429E-2</v>
      </c>
      <c r="Q41" s="3">
        <f t="shared" si="22"/>
        <v>0.14470631301526421</v>
      </c>
      <c r="R41" s="3">
        <f t="shared" si="22"/>
        <v>3.9966329266259903E-3</v>
      </c>
      <c r="S41" s="3">
        <f t="shared" si="22"/>
        <v>9.1523786001843882E-2</v>
      </c>
      <c r="T41" s="3">
        <f t="shared" si="22"/>
        <v>3.6652518848799933E-4</v>
      </c>
      <c r="U41" s="3">
        <f t="shared" si="22"/>
        <v>0.21017018237885202</v>
      </c>
      <c r="V41" s="3">
        <f t="shared" si="22"/>
        <v>0.23267396100255014</v>
      </c>
      <c r="W41" s="3">
        <f t="shared" si="22"/>
        <v>3.7444196929977643E-2</v>
      </c>
      <c r="X41" s="3">
        <f t="shared" si="22"/>
        <v>5.5525533172033041</v>
      </c>
      <c r="Y41" s="3">
        <f t="shared" si="22"/>
        <v>2.7240733922968294</v>
      </c>
      <c r="Z41" s="3">
        <f t="shared" si="22"/>
        <v>1.2539296836678877</v>
      </c>
      <c r="AA41" s="3">
        <f t="shared" si="22"/>
        <v>34.930857274595894</v>
      </c>
      <c r="AB41" s="5">
        <f t="shared" si="10"/>
        <v>100</v>
      </c>
    </row>
    <row r="42" spans="2:28" ht="15" customHeight="1" x14ac:dyDescent="0.15">
      <c r="B42" s="5" t="str">
        <f t="shared" si="8"/>
        <v>COX14 liver</v>
      </c>
      <c r="C42" s="5">
        <f t="shared" si="6"/>
        <v>16</v>
      </c>
      <c r="D42" s="3">
        <f t="shared" ref="D42:AA42" si="23">D17*100/$AB17</f>
        <v>27.110363752573299</v>
      </c>
      <c r="E42" s="3">
        <f t="shared" si="23"/>
        <v>0.78078022033055028</v>
      </c>
      <c r="F42" s="3">
        <f t="shared" si="23"/>
        <v>0.40222780972704636</v>
      </c>
      <c r="G42" s="3">
        <f t="shared" si="23"/>
        <v>1.1432064279297103</v>
      </c>
      <c r="H42" s="3">
        <f t="shared" si="23"/>
        <v>10.240865634714243</v>
      </c>
      <c r="I42" s="3">
        <f t="shared" si="23"/>
        <v>0.3463757062944508</v>
      </c>
      <c r="J42" s="3">
        <f t="shared" si="23"/>
        <v>0.28935949903450148</v>
      </c>
      <c r="K42" s="3">
        <f t="shared" si="23"/>
        <v>7.8544733371319717E-2</v>
      </c>
      <c r="L42" s="3">
        <f t="shared" si="23"/>
        <v>0.20242116898654208</v>
      </c>
      <c r="M42" s="3">
        <f t="shared" si="23"/>
        <v>1.5450212697529457</v>
      </c>
      <c r="N42" s="3">
        <f t="shared" si="23"/>
        <v>3.6467429385502771E-2</v>
      </c>
      <c r="O42" s="3">
        <f t="shared" si="23"/>
        <v>5.0634236740466507</v>
      </c>
      <c r="P42" s="3">
        <f t="shared" si="23"/>
        <v>4.3689737193259984E-2</v>
      </c>
      <c r="Q42" s="3">
        <f t="shared" si="23"/>
        <v>0.11046595679305107</v>
      </c>
      <c r="R42" s="3">
        <f t="shared" si="23"/>
        <v>2.1179278307893539E-3</v>
      </c>
      <c r="S42" s="3">
        <f t="shared" si="23"/>
        <v>7.4035166311481493E-2</v>
      </c>
      <c r="T42" s="3">
        <f t="shared" si="23"/>
        <v>0</v>
      </c>
      <c r="U42" s="3">
        <f t="shared" si="23"/>
        <v>0.17381080585185013</v>
      </c>
      <c r="V42" s="3">
        <f t="shared" si="23"/>
        <v>0.18379778601209951</v>
      </c>
      <c r="W42" s="3">
        <f t="shared" si="23"/>
        <v>2.8663257228204283E-2</v>
      </c>
      <c r="X42" s="3">
        <f t="shared" si="23"/>
        <v>4.6911716573286002</v>
      </c>
      <c r="Y42" s="3">
        <f t="shared" si="23"/>
        <v>2.7140815656952979</v>
      </c>
      <c r="Z42" s="3">
        <f t="shared" si="23"/>
        <v>0.98445249436977078</v>
      </c>
      <c r="AA42" s="3">
        <f t="shared" si="23"/>
        <v>43.75465631923884</v>
      </c>
      <c r="AB42" s="5">
        <f t="shared" si="10"/>
        <v>100</v>
      </c>
    </row>
    <row r="43" spans="2:28" ht="15" customHeight="1" x14ac:dyDescent="0.15">
      <c r="B43" s="5" t="str">
        <f>B18</f>
        <v>COX14 liver</v>
      </c>
      <c r="C43" s="5">
        <f t="shared" si="6"/>
        <v>13</v>
      </c>
      <c r="D43" s="3">
        <f t="shared" ref="D43:AA43" si="24">D18*100/$AB18</f>
        <v>32.661469851612345</v>
      </c>
      <c r="E43" s="3">
        <f t="shared" si="24"/>
        <v>0.97345954538279567</v>
      </c>
      <c r="F43" s="3">
        <f t="shared" si="24"/>
        <v>0.4577423038826034</v>
      </c>
      <c r="G43" s="3">
        <f t="shared" si="24"/>
        <v>1.4653132514284304</v>
      </c>
      <c r="H43" s="3">
        <f t="shared" si="24"/>
        <v>12.492471060368013</v>
      </c>
      <c r="I43" s="3">
        <f t="shared" si="24"/>
        <v>0.45592483375100717</v>
      </c>
      <c r="J43" s="3">
        <f t="shared" si="24"/>
        <v>0.3748438329058516</v>
      </c>
      <c r="K43" s="3">
        <f t="shared" si="24"/>
        <v>0.14180090286619546</v>
      </c>
      <c r="L43" s="3">
        <f t="shared" si="24"/>
        <v>0.2959987786600442</v>
      </c>
      <c r="M43" s="3">
        <f t="shared" si="24"/>
        <v>1.8918093710545625</v>
      </c>
      <c r="N43" s="3">
        <f t="shared" si="24"/>
        <v>5.6877657847855534E-2</v>
      </c>
      <c r="O43" s="3">
        <f t="shared" si="24"/>
        <v>5.9371689320204677</v>
      </c>
      <c r="P43" s="3">
        <f t="shared" si="24"/>
        <v>7.2724358615156082E-2</v>
      </c>
      <c r="Q43" s="3">
        <f t="shared" si="24"/>
        <v>0.15837809417773779</v>
      </c>
      <c r="R43" s="3">
        <f t="shared" si="24"/>
        <v>3.4319949888353819E-3</v>
      </c>
      <c r="S43" s="3">
        <f t="shared" si="24"/>
        <v>9.7055932193063313E-2</v>
      </c>
      <c r="T43" s="3">
        <f t="shared" si="24"/>
        <v>6.3511692884872821E-3</v>
      </c>
      <c r="U43" s="3">
        <f t="shared" si="24"/>
        <v>0.22736151238179672</v>
      </c>
      <c r="V43" s="3">
        <f t="shared" si="24"/>
        <v>0.21939762181830624</v>
      </c>
      <c r="W43" s="3">
        <f t="shared" si="24"/>
        <v>4.8176837663757223E-2</v>
      </c>
      <c r="X43" s="3">
        <f t="shared" si="24"/>
        <v>5.7970136358009219</v>
      </c>
      <c r="Y43" s="3">
        <f t="shared" si="24"/>
        <v>2.7002660011549162</v>
      </c>
      <c r="Z43" s="3">
        <f t="shared" si="24"/>
        <v>1.5202963379193566</v>
      </c>
      <c r="AA43" s="3">
        <f t="shared" si="24"/>
        <v>31.944666182217485</v>
      </c>
      <c r="AB43" s="5">
        <f t="shared" si="10"/>
        <v>100.00000000000001</v>
      </c>
    </row>
    <row r="44" spans="2:28" ht="15" customHeight="1" x14ac:dyDescent="0.15">
      <c r="B44" s="5"/>
      <c r="C44" s="5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5"/>
    </row>
    <row r="45" spans="2:28" ht="15" customHeight="1" x14ac:dyDescent="0.15">
      <c r="B45" s="5"/>
      <c r="C45" s="5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5"/>
    </row>
    <row r="46" spans="2:28" ht="15" customHeight="1" x14ac:dyDescent="0.15">
      <c r="B46" s="5"/>
      <c r="C46" s="5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5"/>
    </row>
    <row r="47" spans="2:28" ht="15" customHeight="1" x14ac:dyDescent="0.15">
      <c r="B47" s="5"/>
      <c r="C47" s="5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5"/>
    </row>
    <row r="48" spans="2:28" ht="15" customHeight="1" x14ac:dyDescent="0.15">
      <c r="B48" s="5"/>
      <c r="C48" s="5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5"/>
    </row>
    <row r="49" spans="2:28" ht="15" customHeight="1" x14ac:dyDescent="0.15">
      <c r="B49" s="5"/>
      <c r="C49" s="5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5"/>
    </row>
    <row r="50" spans="2:28" ht="15" customHeight="1" x14ac:dyDescent="0.15">
      <c r="B50" s="5"/>
      <c r="C50" s="5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5"/>
    </row>
  </sheetData>
  <mergeCells count="4">
    <mergeCell ref="B26:AD26"/>
    <mergeCell ref="B1:AE1"/>
    <mergeCell ref="AH1:BG1"/>
    <mergeCell ref="AF12:BE1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A885-0362-F643-BDC6-672D9EF52A25}">
  <dimension ref="A1:AB22"/>
  <sheetViews>
    <sheetView workbookViewId="0">
      <pane ySplit="1" topLeftCell="A2" activePane="bottomLeft" state="frozen"/>
      <selection pane="bottomLeft" activeCell="A11" sqref="A11"/>
    </sheetView>
  </sheetViews>
  <sheetFormatPr baseColWidth="10" defaultColWidth="9" defaultRowHeight="15" x14ac:dyDescent="0.2"/>
  <cols>
    <col min="1" max="1" width="13.6640625" style="26" bestFit="1" customWidth="1"/>
    <col min="2" max="2" width="16.33203125" style="26" bestFit="1" customWidth="1"/>
    <col min="3" max="3" width="7.33203125" style="26" bestFit="1" customWidth="1"/>
    <col min="4" max="4" width="9.6640625" style="26" bestFit="1" customWidth="1"/>
    <col min="5" max="5" width="9.33203125" style="26" bestFit="1" customWidth="1"/>
    <col min="6" max="6" width="13" style="26" bestFit="1" customWidth="1"/>
    <col min="7" max="7" width="10.83203125" style="26" bestFit="1" customWidth="1"/>
    <col min="8" max="9" width="12.33203125" style="26" bestFit="1" customWidth="1"/>
    <col min="10" max="10" width="8.6640625" style="26" bestFit="1" customWidth="1"/>
    <col min="11" max="11" width="13.5" style="26" bestFit="1" customWidth="1"/>
    <col min="12" max="12" width="12" style="26" bestFit="1" customWidth="1"/>
    <col min="13" max="13" width="10.6640625" style="26" bestFit="1" customWidth="1"/>
    <col min="14" max="14" width="4.6640625" style="26" bestFit="1" customWidth="1"/>
    <col min="15" max="15" width="12" style="26" bestFit="1" customWidth="1"/>
    <col min="16" max="16" width="8" style="26" bestFit="1" customWidth="1"/>
    <col min="17" max="18" width="8.33203125" style="26" bestFit="1" customWidth="1"/>
    <col min="19" max="19" width="5" style="26" bestFit="1" customWidth="1"/>
    <col min="20" max="20" width="3.1640625" style="26" bestFit="1" customWidth="1"/>
    <col min="21" max="22" width="4.83203125" style="26" bestFit="1" customWidth="1"/>
    <col min="23" max="23" width="4.33203125" style="26" bestFit="1" customWidth="1"/>
    <col min="24" max="24" width="7.33203125" style="26" bestFit="1" customWidth="1"/>
    <col min="25" max="25" width="7.1640625" style="26" customWidth="1"/>
    <col min="26" max="26" width="8.83203125" style="26" customWidth="1"/>
    <col min="27" max="27" width="8.5" style="26" customWidth="1"/>
    <col min="28" max="28" width="6.5" style="26" customWidth="1"/>
    <col min="29" max="16384" width="9" style="26"/>
  </cols>
  <sheetData>
    <row r="1" spans="1:28" x14ac:dyDescent="0.2">
      <c r="A1" s="25" t="s">
        <v>526</v>
      </c>
      <c r="B1" s="25" t="s">
        <v>527</v>
      </c>
      <c r="C1" s="25" t="s">
        <v>528</v>
      </c>
      <c r="D1" s="25" t="s">
        <v>529</v>
      </c>
      <c r="E1" s="25" t="s">
        <v>530</v>
      </c>
      <c r="F1" s="25" t="s">
        <v>531</v>
      </c>
      <c r="G1" s="25" t="s">
        <v>532</v>
      </c>
      <c r="H1" s="25" t="s">
        <v>533</v>
      </c>
      <c r="I1" s="25" t="s">
        <v>534</v>
      </c>
      <c r="J1" s="25" t="s">
        <v>535</v>
      </c>
      <c r="K1" s="25" t="s">
        <v>536</v>
      </c>
      <c r="L1" s="25" t="s">
        <v>537</v>
      </c>
      <c r="M1" s="25" t="s">
        <v>538</v>
      </c>
      <c r="N1" s="25" t="s">
        <v>539</v>
      </c>
      <c r="O1" s="25" t="s">
        <v>540</v>
      </c>
      <c r="P1" s="25" t="s">
        <v>541</v>
      </c>
      <c r="Q1" s="25" t="s">
        <v>542</v>
      </c>
      <c r="R1" s="25" t="s">
        <v>543</v>
      </c>
      <c r="S1" s="25" t="s">
        <v>544</v>
      </c>
      <c r="T1" s="25" t="s">
        <v>545</v>
      </c>
      <c r="U1" s="25" t="s">
        <v>546</v>
      </c>
      <c r="V1" s="25" t="s">
        <v>547</v>
      </c>
      <c r="W1" s="25" t="s">
        <v>548</v>
      </c>
      <c r="X1" s="25" t="s">
        <v>549</v>
      </c>
      <c r="Y1" s="25" t="s">
        <v>550</v>
      </c>
      <c r="Z1" s="25" t="s">
        <v>551</v>
      </c>
      <c r="AA1" s="25" t="s">
        <v>21</v>
      </c>
      <c r="AB1" s="25" t="s">
        <v>552</v>
      </c>
    </row>
    <row r="2" spans="1:28" x14ac:dyDescent="0.2">
      <c r="A2" s="27" t="s">
        <v>8</v>
      </c>
      <c r="B2" s="27" t="s">
        <v>553</v>
      </c>
      <c r="C2" s="27" t="s">
        <v>554</v>
      </c>
      <c r="D2" s="27" t="s">
        <v>555</v>
      </c>
      <c r="E2" s="27" t="s">
        <v>556</v>
      </c>
      <c r="F2" s="27">
        <v>1</v>
      </c>
      <c r="G2" s="27" t="s">
        <v>557</v>
      </c>
      <c r="H2" s="27" t="s">
        <v>558</v>
      </c>
      <c r="I2" s="27" t="s">
        <v>559</v>
      </c>
      <c r="J2" s="27" t="s">
        <v>560</v>
      </c>
      <c r="K2" s="27" t="s">
        <v>561</v>
      </c>
      <c r="L2" s="27" t="s">
        <v>562</v>
      </c>
      <c r="M2" s="27" t="s">
        <v>563</v>
      </c>
      <c r="N2" s="27" t="s">
        <v>564</v>
      </c>
      <c r="O2" s="27" t="s">
        <v>565</v>
      </c>
      <c r="P2" s="27" t="s">
        <v>566</v>
      </c>
      <c r="Q2" s="28">
        <v>644</v>
      </c>
      <c r="R2" s="28">
        <v>880</v>
      </c>
      <c r="S2" s="27">
        <v>20</v>
      </c>
      <c r="T2" s="27">
        <v>0</v>
      </c>
      <c r="U2" s="27">
        <v>0</v>
      </c>
      <c r="V2" s="27">
        <v>0</v>
      </c>
      <c r="W2" s="27">
        <v>60</v>
      </c>
      <c r="X2" s="27" t="s">
        <v>567</v>
      </c>
      <c r="Y2" s="27">
        <v>100</v>
      </c>
      <c r="Z2" s="27">
        <v>12</v>
      </c>
      <c r="AA2" s="27">
        <v>32</v>
      </c>
      <c r="AB2" s="27">
        <v>13</v>
      </c>
    </row>
    <row r="3" spans="1:28" x14ac:dyDescent="0.2">
      <c r="A3" s="27" t="s">
        <v>10</v>
      </c>
      <c r="B3" s="27" t="s">
        <v>553</v>
      </c>
      <c r="C3" s="27" t="s">
        <v>554</v>
      </c>
      <c r="D3" s="27" t="s">
        <v>555</v>
      </c>
      <c r="E3" s="27" t="s">
        <v>556</v>
      </c>
      <c r="F3" s="27">
        <v>1</v>
      </c>
      <c r="G3" s="27" t="s">
        <v>557</v>
      </c>
      <c r="H3" s="27" t="s">
        <v>558</v>
      </c>
      <c r="I3" s="27" t="s">
        <v>559</v>
      </c>
      <c r="J3" s="27" t="s">
        <v>560</v>
      </c>
      <c r="K3" s="27" t="s">
        <v>561</v>
      </c>
      <c r="L3" s="27" t="s">
        <v>562</v>
      </c>
      <c r="M3" s="27" t="s">
        <v>563</v>
      </c>
      <c r="N3" s="27" t="s">
        <v>564</v>
      </c>
      <c r="O3" s="27" t="s">
        <v>565</v>
      </c>
      <c r="P3" s="27" t="s">
        <v>566</v>
      </c>
      <c r="Q3" s="28">
        <v>644</v>
      </c>
      <c r="R3" s="28">
        <v>880</v>
      </c>
      <c r="S3" s="27">
        <v>20</v>
      </c>
      <c r="T3" s="27">
        <v>0</v>
      </c>
      <c r="U3" s="27">
        <v>0</v>
      </c>
      <c r="V3" s="27">
        <v>0</v>
      </c>
      <c r="W3" s="27">
        <v>60</v>
      </c>
      <c r="X3" s="27" t="s">
        <v>567</v>
      </c>
      <c r="Y3" s="27">
        <v>100</v>
      </c>
      <c r="Z3" s="27">
        <v>12</v>
      </c>
      <c r="AA3" s="27">
        <v>32</v>
      </c>
      <c r="AB3" s="27">
        <v>13</v>
      </c>
    </row>
    <row r="4" spans="1:28" x14ac:dyDescent="0.2">
      <c r="A4" s="27" t="s">
        <v>11</v>
      </c>
      <c r="B4" s="27" t="s">
        <v>568</v>
      </c>
      <c r="C4" s="27" t="s">
        <v>554</v>
      </c>
      <c r="D4" s="27" t="s">
        <v>555</v>
      </c>
      <c r="E4" s="27" t="s">
        <v>556</v>
      </c>
      <c r="F4" s="27">
        <v>1</v>
      </c>
      <c r="G4" s="27" t="s">
        <v>569</v>
      </c>
      <c r="H4" s="27" t="s">
        <v>559</v>
      </c>
      <c r="I4" s="27" t="s">
        <v>559</v>
      </c>
      <c r="J4" s="27" t="s">
        <v>560</v>
      </c>
      <c r="K4" s="27" t="s">
        <v>561</v>
      </c>
      <c r="L4" s="27" t="s">
        <v>562</v>
      </c>
      <c r="M4" s="27" t="s">
        <v>563</v>
      </c>
      <c r="N4" s="27" t="s">
        <v>564</v>
      </c>
      <c r="O4" s="27" t="s">
        <v>565</v>
      </c>
      <c r="P4" s="27" t="s">
        <v>566</v>
      </c>
      <c r="Q4" s="27">
        <v>620</v>
      </c>
      <c r="R4" s="27">
        <v>860</v>
      </c>
      <c r="S4" s="27">
        <v>20</v>
      </c>
      <c r="T4" s="27">
        <v>0</v>
      </c>
      <c r="U4" s="27">
        <v>0</v>
      </c>
      <c r="V4" s="27">
        <v>0</v>
      </c>
      <c r="W4" s="27">
        <v>60</v>
      </c>
      <c r="X4" s="27" t="s">
        <v>567</v>
      </c>
      <c r="Y4" s="27">
        <v>100</v>
      </c>
      <c r="Z4" s="27">
        <v>7</v>
      </c>
      <c r="AA4" s="27">
        <v>20</v>
      </c>
      <c r="AB4" s="27">
        <v>19</v>
      </c>
    </row>
    <row r="5" spans="1:28" x14ac:dyDescent="0.2">
      <c r="A5" s="27" t="s">
        <v>12</v>
      </c>
      <c r="B5" s="27" t="s">
        <v>568</v>
      </c>
      <c r="C5" s="27" t="s">
        <v>554</v>
      </c>
      <c r="D5" s="27" t="s">
        <v>555</v>
      </c>
      <c r="E5" s="27" t="s">
        <v>556</v>
      </c>
      <c r="F5" s="27">
        <v>1</v>
      </c>
      <c r="G5" s="27" t="s">
        <v>570</v>
      </c>
      <c r="H5" s="27" t="s">
        <v>559</v>
      </c>
      <c r="I5" s="27" t="s">
        <v>559</v>
      </c>
      <c r="J5" s="27" t="s">
        <v>560</v>
      </c>
      <c r="K5" s="27" t="s">
        <v>561</v>
      </c>
      <c r="L5" s="27" t="s">
        <v>562</v>
      </c>
      <c r="M5" s="27" t="s">
        <v>563</v>
      </c>
      <c r="N5" s="27" t="s">
        <v>564</v>
      </c>
      <c r="O5" s="27" t="s">
        <v>565</v>
      </c>
      <c r="P5" s="27" t="s">
        <v>566</v>
      </c>
      <c r="Q5" s="28">
        <v>670</v>
      </c>
      <c r="R5" s="28">
        <v>910</v>
      </c>
      <c r="S5" s="27">
        <v>20</v>
      </c>
      <c r="T5" s="27">
        <v>0</v>
      </c>
      <c r="U5" s="27">
        <v>0</v>
      </c>
      <c r="V5" s="27">
        <v>0</v>
      </c>
      <c r="W5" s="27">
        <v>60</v>
      </c>
      <c r="X5" s="27" t="s">
        <v>567</v>
      </c>
      <c r="Y5" s="27">
        <v>100</v>
      </c>
      <c r="Z5" s="27">
        <v>7</v>
      </c>
      <c r="AA5" s="27">
        <v>20</v>
      </c>
      <c r="AB5" s="27">
        <v>19</v>
      </c>
    </row>
    <row r="6" spans="1:28" x14ac:dyDescent="0.2">
      <c r="A6" s="27" t="s">
        <v>14</v>
      </c>
      <c r="B6" s="27" t="s">
        <v>568</v>
      </c>
      <c r="C6" s="27" t="s">
        <v>554</v>
      </c>
      <c r="D6" s="27" t="s">
        <v>555</v>
      </c>
      <c r="E6" s="27" t="s">
        <v>556</v>
      </c>
      <c r="F6" s="27">
        <v>1</v>
      </c>
      <c r="G6" s="27" t="s">
        <v>571</v>
      </c>
      <c r="H6" s="27" t="s">
        <v>559</v>
      </c>
      <c r="I6" s="27" t="s">
        <v>559</v>
      </c>
      <c r="J6" s="27" t="s">
        <v>560</v>
      </c>
      <c r="K6" s="27" t="s">
        <v>561</v>
      </c>
      <c r="L6" s="27" t="s">
        <v>562</v>
      </c>
      <c r="M6" s="27" t="s">
        <v>563</v>
      </c>
      <c r="N6" s="27" t="s">
        <v>564</v>
      </c>
      <c r="O6" s="27" t="s">
        <v>565</v>
      </c>
      <c r="P6" s="27" t="s">
        <v>566</v>
      </c>
      <c r="Q6" s="28">
        <v>670</v>
      </c>
      <c r="R6" s="28">
        <v>910</v>
      </c>
      <c r="S6" s="27">
        <v>20</v>
      </c>
      <c r="T6" s="27">
        <v>0</v>
      </c>
      <c r="U6" s="27">
        <v>0</v>
      </c>
      <c r="V6" s="27">
        <v>0</v>
      </c>
      <c r="W6" s="27">
        <v>60</v>
      </c>
      <c r="X6" s="27" t="s">
        <v>567</v>
      </c>
      <c r="Y6" s="27">
        <v>100</v>
      </c>
      <c r="Z6" s="27">
        <v>7</v>
      </c>
      <c r="AA6" s="27">
        <v>20</v>
      </c>
      <c r="AB6" s="27">
        <v>19</v>
      </c>
    </row>
    <row r="7" spans="1:28" x14ac:dyDescent="0.2">
      <c r="A7" s="27" t="s">
        <v>13</v>
      </c>
      <c r="B7" s="27" t="s">
        <v>568</v>
      </c>
      <c r="C7" s="27" t="s">
        <v>554</v>
      </c>
      <c r="D7" s="27" t="s">
        <v>555</v>
      </c>
      <c r="E7" s="27" t="s">
        <v>556</v>
      </c>
      <c r="F7" s="27">
        <v>1</v>
      </c>
      <c r="G7" s="27" t="s">
        <v>572</v>
      </c>
      <c r="H7" s="27" t="s">
        <v>559</v>
      </c>
      <c r="I7" s="27" t="s">
        <v>559</v>
      </c>
      <c r="J7" s="27" t="s">
        <v>560</v>
      </c>
      <c r="K7" s="27" t="s">
        <v>561</v>
      </c>
      <c r="L7" s="27" t="s">
        <v>562</v>
      </c>
      <c r="M7" s="27" t="s">
        <v>563</v>
      </c>
      <c r="N7" s="27" t="s">
        <v>564</v>
      </c>
      <c r="O7" s="27" t="s">
        <v>565</v>
      </c>
      <c r="P7" s="27" t="s">
        <v>566</v>
      </c>
      <c r="Q7" s="28">
        <v>800</v>
      </c>
      <c r="R7" s="28">
        <v>950</v>
      </c>
      <c r="S7" s="27">
        <v>20</v>
      </c>
      <c r="T7" s="27">
        <v>0</v>
      </c>
      <c r="U7" s="27">
        <v>0</v>
      </c>
      <c r="V7" s="27">
        <v>0</v>
      </c>
      <c r="W7" s="27">
        <v>60</v>
      </c>
      <c r="X7" s="27" t="s">
        <v>567</v>
      </c>
      <c r="Y7" s="27">
        <v>100</v>
      </c>
      <c r="Z7" s="27">
        <v>11</v>
      </c>
      <c r="AA7" s="27">
        <v>30</v>
      </c>
      <c r="AB7" s="27">
        <v>25</v>
      </c>
    </row>
    <row r="8" spans="1:28" x14ac:dyDescent="0.2">
      <c r="A8" s="27" t="s">
        <v>15</v>
      </c>
      <c r="B8" s="27" t="s">
        <v>568</v>
      </c>
      <c r="C8" s="27" t="s">
        <v>554</v>
      </c>
      <c r="D8" s="27" t="s">
        <v>555</v>
      </c>
      <c r="E8" s="27" t="s">
        <v>556</v>
      </c>
      <c r="F8" s="27">
        <v>1</v>
      </c>
      <c r="G8" s="27" t="s">
        <v>573</v>
      </c>
      <c r="H8" s="27" t="s">
        <v>559</v>
      </c>
      <c r="I8" s="27" t="s">
        <v>559</v>
      </c>
      <c r="J8" s="27" t="s">
        <v>560</v>
      </c>
      <c r="K8" s="27" t="s">
        <v>561</v>
      </c>
      <c r="L8" s="27" t="s">
        <v>562</v>
      </c>
      <c r="M8" s="27" t="s">
        <v>563</v>
      </c>
      <c r="N8" s="27" t="s">
        <v>564</v>
      </c>
      <c r="O8" s="27" t="s">
        <v>565</v>
      </c>
      <c r="P8" s="27" t="s">
        <v>566</v>
      </c>
      <c r="Q8" s="28">
        <v>600</v>
      </c>
      <c r="R8" s="28">
        <v>900</v>
      </c>
      <c r="S8" s="27">
        <v>20</v>
      </c>
      <c r="T8" s="27">
        <v>0</v>
      </c>
      <c r="U8" s="27">
        <v>0</v>
      </c>
      <c r="V8" s="27">
        <v>0</v>
      </c>
      <c r="W8" s="27">
        <v>60</v>
      </c>
      <c r="X8" s="27" t="s">
        <v>567</v>
      </c>
      <c r="Y8" s="27">
        <v>100</v>
      </c>
      <c r="Z8" s="27">
        <v>10</v>
      </c>
      <c r="AA8" s="27">
        <v>25</v>
      </c>
      <c r="AB8" s="27">
        <v>14</v>
      </c>
    </row>
    <row r="9" spans="1:28" x14ac:dyDescent="0.2">
      <c r="A9" s="27" t="s">
        <v>17</v>
      </c>
      <c r="B9" s="27" t="s">
        <v>553</v>
      </c>
      <c r="C9" s="27" t="s">
        <v>554</v>
      </c>
      <c r="D9" s="27" t="s">
        <v>555</v>
      </c>
      <c r="E9" s="27" t="s">
        <v>556</v>
      </c>
      <c r="F9" s="27">
        <v>1</v>
      </c>
      <c r="G9" s="27" t="s">
        <v>574</v>
      </c>
      <c r="H9" s="27" t="s">
        <v>558</v>
      </c>
      <c r="I9" s="27" t="s">
        <v>559</v>
      </c>
      <c r="J9" s="27" t="s">
        <v>560</v>
      </c>
      <c r="K9" s="27" t="s">
        <v>561</v>
      </c>
      <c r="L9" s="27" t="s">
        <v>562</v>
      </c>
      <c r="M9" s="27" t="s">
        <v>563</v>
      </c>
      <c r="N9" s="27" t="s">
        <v>564</v>
      </c>
      <c r="O9" s="27" t="s">
        <v>565</v>
      </c>
      <c r="P9" s="27" t="s">
        <v>566</v>
      </c>
      <c r="Q9" s="28">
        <v>500</v>
      </c>
      <c r="R9" s="28">
        <v>670</v>
      </c>
      <c r="S9" s="27">
        <v>20</v>
      </c>
      <c r="T9" s="27">
        <v>0</v>
      </c>
      <c r="U9" s="27">
        <v>0</v>
      </c>
      <c r="V9" s="27">
        <v>0</v>
      </c>
      <c r="W9" s="27">
        <v>60</v>
      </c>
      <c r="X9" s="27" t="s">
        <v>567</v>
      </c>
      <c r="Y9" s="27">
        <v>100</v>
      </c>
      <c r="Z9" s="27">
        <v>10</v>
      </c>
      <c r="AA9" s="27">
        <v>32</v>
      </c>
      <c r="AB9" s="27">
        <v>14</v>
      </c>
    </row>
    <row r="10" spans="1:28" x14ac:dyDescent="0.2">
      <c r="A10" s="27" t="s">
        <v>16</v>
      </c>
      <c r="B10" s="27" t="s">
        <v>553</v>
      </c>
      <c r="C10" s="27" t="s">
        <v>554</v>
      </c>
      <c r="D10" s="27" t="s">
        <v>555</v>
      </c>
      <c r="E10" s="27" t="s">
        <v>556</v>
      </c>
      <c r="F10" s="27">
        <v>1</v>
      </c>
      <c r="G10" s="27" t="s">
        <v>574</v>
      </c>
      <c r="H10" s="27" t="s">
        <v>558</v>
      </c>
      <c r="I10" s="27" t="s">
        <v>559</v>
      </c>
      <c r="J10" s="27" t="s">
        <v>560</v>
      </c>
      <c r="K10" s="27" t="s">
        <v>561</v>
      </c>
      <c r="L10" s="27" t="s">
        <v>562</v>
      </c>
      <c r="M10" s="27" t="s">
        <v>563</v>
      </c>
      <c r="N10" s="27" t="s">
        <v>564</v>
      </c>
      <c r="O10" s="27" t="s">
        <v>565</v>
      </c>
      <c r="P10" s="27" t="s">
        <v>566</v>
      </c>
      <c r="Q10" s="28">
        <v>670</v>
      </c>
      <c r="R10" s="28">
        <v>860</v>
      </c>
      <c r="S10" s="27">
        <v>20</v>
      </c>
      <c r="T10" s="27">
        <v>0</v>
      </c>
      <c r="U10" s="27">
        <v>0</v>
      </c>
      <c r="V10" s="27">
        <v>0</v>
      </c>
      <c r="W10" s="27">
        <v>60</v>
      </c>
      <c r="X10" s="27" t="s">
        <v>567</v>
      </c>
      <c r="Y10" s="27">
        <v>100</v>
      </c>
      <c r="Z10" s="27">
        <v>10</v>
      </c>
      <c r="AA10" s="27">
        <v>44</v>
      </c>
      <c r="AB10" s="27">
        <v>14</v>
      </c>
    </row>
    <row r="11" spans="1:28" x14ac:dyDescent="0.2">
      <c r="A11" s="27" t="s">
        <v>17</v>
      </c>
      <c r="B11" s="27" t="s">
        <v>553</v>
      </c>
      <c r="C11" s="27" t="s">
        <v>554</v>
      </c>
      <c r="D11" s="27" t="s">
        <v>555</v>
      </c>
      <c r="E11" s="27" t="s">
        <v>556</v>
      </c>
      <c r="F11" s="27">
        <v>1</v>
      </c>
      <c r="G11" s="27" t="s">
        <v>575</v>
      </c>
      <c r="H11" s="27" t="s">
        <v>558</v>
      </c>
      <c r="I11" s="27" t="s">
        <v>559</v>
      </c>
      <c r="J11" s="27" t="s">
        <v>560</v>
      </c>
      <c r="K11" s="27" t="s">
        <v>561</v>
      </c>
      <c r="L11" s="27" t="s">
        <v>562</v>
      </c>
      <c r="M11" s="27" t="s">
        <v>563</v>
      </c>
      <c r="N11" s="27" t="s">
        <v>564</v>
      </c>
      <c r="O11" s="27" t="s">
        <v>565</v>
      </c>
      <c r="P11" s="27" t="s">
        <v>566</v>
      </c>
      <c r="Q11" s="28">
        <v>500</v>
      </c>
      <c r="R11" s="28">
        <v>800</v>
      </c>
      <c r="S11" s="27">
        <v>20</v>
      </c>
      <c r="T11" s="27">
        <v>0</v>
      </c>
      <c r="U11" s="27">
        <v>0</v>
      </c>
      <c r="V11" s="27">
        <v>0</v>
      </c>
      <c r="W11" s="27">
        <v>60</v>
      </c>
      <c r="X11" s="27" t="s">
        <v>567</v>
      </c>
      <c r="Y11" s="27">
        <v>100</v>
      </c>
      <c r="Z11" s="27">
        <v>10</v>
      </c>
      <c r="AA11" s="27">
        <v>15</v>
      </c>
      <c r="AB11" s="27">
        <v>14</v>
      </c>
    </row>
    <row r="12" spans="1:28" x14ac:dyDescent="0.2">
      <c r="A12" s="27" t="s">
        <v>18</v>
      </c>
      <c r="B12" s="27" t="s">
        <v>568</v>
      </c>
      <c r="C12" s="27" t="s">
        <v>554</v>
      </c>
      <c r="D12" s="27" t="s">
        <v>555</v>
      </c>
      <c r="E12" s="27" t="s">
        <v>556</v>
      </c>
      <c r="F12" s="27">
        <v>1</v>
      </c>
      <c r="G12" s="27" t="s">
        <v>576</v>
      </c>
      <c r="H12" s="27" t="s">
        <v>559</v>
      </c>
      <c r="I12" s="27" t="s">
        <v>559</v>
      </c>
      <c r="J12" s="27" t="s">
        <v>560</v>
      </c>
      <c r="K12" s="27" t="s">
        <v>561</v>
      </c>
      <c r="L12" s="27" t="s">
        <v>562</v>
      </c>
      <c r="M12" s="27" t="s">
        <v>563</v>
      </c>
      <c r="N12" s="27" t="s">
        <v>564</v>
      </c>
      <c r="O12" s="27" t="s">
        <v>565</v>
      </c>
      <c r="P12" s="27" t="s">
        <v>566</v>
      </c>
      <c r="Q12" s="28">
        <v>830</v>
      </c>
      <c r="R12" s="28">
        <v>1020</v>
      </c>
      <c r="S12" s="27">
        <v>20</v>
      </c>
      <c r="T12" s="27">
        <v>0</v>
      </c>
      <c r="U12" s="27">
        <v>0</v>
      </c>
      <c r="V12" s="27">
        <v>0</v>
      </c>
      <c r="W12" s="27">
        <v>60</v>
      </c>
      <c r="X12" s="27" t="s">
        <v>567</v>
      </c>
      <c r="Y12" s="27">
        <v>100</v>
      </c>
      <c r="Z12" s="27">
        <v>10</v>
      </c>
      <c r="AA12" s="27">
        <v>33</v>
      </c>
      <c r="AB12" s="27">
        <v>35</v>
      </c>
    </row>
    <row r="13" spans="1:28" x14ac:dyDescent="0.2">
      <c r="A13" s="27" t="s">
        <v>22</v>
      </c>
      <c r="B13" s="27" t="s">
        <v>553</v>
      </c>
      <c r="C13" s="27" t="s">
        <v>554</v>
      </c>
      <c r="D13" s="27" t="s">
        <v>555</v>
      </c>
      <c r="E13" s="27" t="s">
        <v>556</v>
      </c>
      <c r="F13" s="27">
        <v>1</v>
      </c>
      <c r="G13" s="27" t="s">
        <v>557</v>
      </c>
      <c r="H13" s="27" t="s">
        <v>558</v>
      </c>
      <c r="I13" s="27" t="s">
        <v>559</v>
      </c>
      <c r="J13" s="27" t="s">
        <v>560</v>
      </c>
      <c r="K13" s="27" t="s">
        <v>561</v>
      </c>
      <c r="L13" s="27" t="s">
        <v>562</v>
      </c>
      <c r="M13" s="27" t="s">
        <v>563</v>
      </c>
      <c r="N13" s="27" t="s">
        <v>564</v>
      </c>
      <c r="O13" s="27" t="s">
        <v>565</v>
      </c>
      <c r="P13" s="27" t="s">
        <v>566</v>
      </c>
      <c r="Q13" s="28">
        <v>450</v>
      </c>
      <c r="R13" s="28">
        <v>580</v>
      </c>
      <c r="S13" s="27">
        <v>20</v>
      </c>
      <c r="T13" s="27">
        <v>0</v>
      </c>
      <c r="U13" s="27">
        <v>0</v>
      </c>
      <c r="V13" s="27">
        <v>0</v>
      </c>
      <c r="W13" s="27">
        <v>60</v>
      </c>
      <c r="X13" s="27" t="s">
        <v>567</v>
      </c>
      <c r="Y13" s="27">
        <v>100</v>
      </c>
      <c r="Z13" s="27">
        <v>7</v>
      </c>
      <c r="AA13" s="27">
        <v>35</v>
      </c>
      <c r="AB13" s="27">
        <v>10</v>
      </c>
    </row>
    <row r="14" spans="1:28" x14ac:dyDescent="0.2">
      <c r="A14" s="27" t="s">
        <v>577</v>
      </c>
      <c r="B14" s="27" t="s">
        <v>553</v>
      </c>
      <c r="C14" s="27" t="s">
        <v>554</v>
      </c>
      <c r="D14" s="27" t="s">
        <v>555</v>
      </c>
      <c r="E14" s="27" t="s">
        <v>556</v>
      </c>
      <c r="F14" s="27">
        <v>1</v>
      </c>
      <c r="G14" s="27" t="s">
        <v>578</v>
      </c>
      <c r="H14" s="27" t="s">
        <v>559</v>
      </c>
      <c r="I14" s="27" t="s">
        <v>559</v>
      </c>
      <c r="J14" s="27" t="s">
        <v>560</v>
      </c>
      <c r="K14" s="27" t="s">
        <v>561</v>
      </c>
      <c r="L14" s="27" t="s">
        <v>562</v>
      </c>
      <c r="M14" s="27" t="s">
        <v>563</v>
      </c>
      <c r="N14" s="27" t="s">
        <v>564</v>
      </c>
      <c r="O14" s="27" t="s">
        <v>565</v>
      </c>
      <c r="P14" s="27" t="s">
        <v>566</v>
      </c>
      <c r="Q14" s="28">
        <v>650</v>
      </c>
      <c r="R14" s="28">
        <v>850</v>
      </c>
      <c r="S14" s="27">
        <v>20</v>
      </c>
      <c r="T14" s="27">
        <v>0</v>
      </c>
      <c r="U14" s="27">
        <v>0</v>
      </c>
      <c r="V14" s="27">
        <v>0</v>
      </c>
      <c r="W14" s="27">
        <v>60</v>
      </c>
      <c r="X14" s="27" t="s">
        <v>567</v>
      </c>
      <c r="Y14" s="27">
        <v>100</v>
      </c>
      <c r="Z14" s="27">
        <v>10</v>
      </c>
      <c r="AA14" s="27">
        <v>25</v>
      </c>
      <c r="AB14" s="27">
        <v>16</v>
      </c>
    </row>
    <row r="15" spans="1:28" x14ac:dyDescent="0.2">
      <c r="A15" s="27" t="s">
        <v>579</v>
      </c>
      <c r="B15" s="27" t="s">
        <v>553</v>
      </c>
      <c r="C15" s="27" t="s">
        <v>554</v>
      </c>
      <c r="D15" s="27" t="s">
        <v>555</v>
      </c>
      <c r="E15" s="27" t="s">
        <v>556</v>
      </c>
      <c r="F15" s="27">
        <v>1</v>
      </c>
      <c r="G15" s="27" t="s">
        <v>580</v>
      </c>
      <c r="H15" s="27" t="s">
        <v>559</v>
      </c>
      <c r="I15" s="27" t="s">
        <v>559</v>
      </c>
      <c r="J15" s="27" t="s">
        <v>560</v>
      </c>
      <c r="K15" s="27" t="s">
        <v>561</v>
      </c>
      <c r="L15" s="27" t="s">
        <v>562</v>
      </c>
      <c r="M15" s="27" t="s">
        <v>563</v>
      </c>
      <c r="N15" s="27" t="s">
        <v>564</v>
      </c>
      <c r="O15" s="27" t="s">
        <v>565</v>
      </c>
      <c r="P15" s="27" t="s">
        <v>566</v>
      </c>
      <c r="Q15" s="28">
        <v>650</v>
      </c>
      <c r="R15" s="28">
        <v>850</v>
      </c>
      <c r="S15" s="27">
        <v>20</v>
      </c>
      <c r="T15" s="27">
        <v>0</v>
      </c>
      <c r="U15" s="27">
        <v>0</v>
      </c>
      <c r="V15" s="27">
        <v>0</v>
      </c>
      <c r="W15" s="27">
        <v>60</v>
      </c>
      <c r="X15" s="27" t="s">
        <v>567</v>
      </c>
      <c r="Y15" s="27">
        <v>100</v>
      </c>
      <c r="Z15" s="27">
        <v>10</v>
      </c>
      <c r="AA15" s="27">
        <v>27</v>
      </c>
      <c r="AB15" s="27">
        <v>16</v>
      </c>
    </row>
    <row r="16" spans="1:28" x14ac:dyDescent="0.2">
      <c r="A16" s="27" t="s">
        <v>581</v>
      </c>
      <c r="B16" s="27" t="s">
        <v>553</v>
      </c>
      <c r="C16" s="27" t="s">
        <v>554</v>
      </c>
      <c r="D16" s="27" t="s">
        <v>555</v>
      </c>
      <c r="E16" s="27" t="s">
        <v>556</v>
      </c>
      <c r="F16" s="27">
        <v>1</v>
      </c>
      <c r="G16" s="27" t="s">
        <v>582</v>
      </c>
      <c r="H16" s="27" t="s">
        <v>559</v>
      </c>
      <c r="I16" s="27" t="s">
        <v>559</v>
      </c>
      <c r="J16" s="27" t="s">
        <v>560</v>
      </c>
      <c r="K16" s="27" t="s">
        <v>561</v>
      </c>
      <c r="L16" s="27" t="s">
        <v>562</v>
      </c>
      <c r="M16" s="27" t="s">
        <v>563</v>
      </c>
      <c r="N16" s="27" t="s">
        <v>564</v>
      </c>
      <c r="O16" s="27" t="s">
        <v>565</v>
      </c>
      <c r="P16" s="27" t="s">
        <v>566</v>
      </c>
      <c r="Q16" s="28">
        <v>650</v>
      </c>
      <c r="R16" s="28">
        <v>850</v>
      </c>
      <c r="S16" s="27">
        <v>20</v>
      </c>
      <c r="T16" s="27">
        <v>0</v>
      </c>
      <c r="U16" s="27">
        <v>0</v>
      </c>
      <c r="V16" s="27">
        <v>0</v>
      </c>
      <c r="W16" s="27">
        <v>60</v>
      </c>
      <c r="X16" s="27" t="s">
        <v>567</v>
      </c>
      <c r="Y16" s="27">
        <v>100</v>
      </c>
      <c r="Z16" s="27">
        <v>10</v>
      </c>
      <c r="AA16" s="27">
        <v>27</v>
      </c>
      <c r="AB16" s="27">
        <v>16</v>
      </c>
    </row>
    <row r="17" spans="1:28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8"/>
      <c r="R17" s="28"/>
      <c r="S17" s="27"/>
      <c r="T17" s="27"/>
      <c r="U17" s="27"/>
      <c r="V17" s="27"/>
      <c r="W17" s="27"/>
      <c r="X17" s="27"/>
      <c r="Y17" s="27"/>
      <c r="Z17" s="27"/>
      <c r="AA17" s="27"/>
      <c r="AB17" s="27"/>
    </row>
    <row r="18" spans="1:28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8"/>
      <c r="R18" s="28"/>
      <c r="S18" s="27"/>
      <c r="T18" s="27"/>
      <c r="U18" s="27"/>
      <c r="V18" s="27"/>
      <c r="W18" s="27"/>
      <c r="X18" s="27"/>
      <c r="Y18" s="27"/>
      <c r="Z18" s="27"/>
      <c r="AA18" s="27"/>
      <c r="AB18" s="27"/>
    </row>
    <row r="19" spans="1:28" ht="16" x14ac:dyDescent="0.2">
      <c r="B19" s="29"/>
      <c r="C19" s="29"/>
    </row>
    <row r="20" spans="1:28" ht="16" x14ac:dyDescent="0.2">
      <c r="B20" s="29"/>
      <c r="C20" s="29"/>
    </row>
    <row r="21" spans="1:28" x14ac:dyDescent="0.2">
      <c r="A21" s="26" t="s">
        <v>583</v>
      </c>
    </row>
    <row r="22" spans="1:28" x14ac:dyDescent="0.2">
      <c r="A22" s="27" t="s">
        <v>23</v>
      </c>
      <c r="B22" s="27" t="s">
        <v>568</v>
      </c>
      <c r="C22" s="27" t="s">
        <v>554</v>
      </c>
      <c r="D22" s="27" t="s">
        <v>555</v>
      </c>
      <c r="E22" s="27" t="s">
        <v>556</v>
      </c>
      <c r="F22" s="27">
        <v>1</v>
      </c>
      <c r="G22" s="27" t="s">
        <v>584</v>
      </c>
      <c r="H22" s="27" t="s">
        <v>559</v>
      </c>
      <c r="I22" s="27" t="s">
        <v>559</v>
      </c>
      <c r="J22" s="27" t="s">
        <v>560</v>
      </c>
      <c r="K22" s="27" t="s">
        <v>561</v>
      </c>
      <c r="L22" s="27" t="s">
        <v>562</v>
      </c>
      <c r="M22" s="27" t="s">
        <v>563</v>
      </c>
      <c r="N22" s="27" t="s">
        <v>564</v>
      </c>
      <c r="O22" s="27" t="s">
        <v>565</v>
      </c>
      <c r="P22" s="27" t="s">
        <v>566</v>
      </c>
      <c r="Q22" s="28">
        <v>442</v>
      </c>
      <c r="R22" s="28">
        <v>480</v>
      </c>
      <c r="S22" s="27">
        <v>20</v>
      </c>
      <c r="T22" s="27">
        <v>0</v>
      </c>
      <c r="U22" s="27">
        <v>0</v>
      </c>
      <c r="V22" s="27">
        <v>0</v>
      </c>
      <c r="W22" s="27">
        <v>60</v>
      </c>
      <c r="X22" s="27" t="s">
        <v>567</v>
      </c>
      <c r="Y22" s="27">
        <v>50</v>
      </c>
      <c r="Z22" s="27">
        <v>10</v>
      </c>
      <c r="AA22" s="27">
        <v>12</v>
      </c>
      <c r="AB22" s="27">
        <v>14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ACD65-2A5E-1543-BD7A-2A2DB6A0AA9C}">
  <dimension ref="A1:AB196"/>
  <sheetViews>
    <sheetView workbookViewId="0">
      <selection activeCell="G21" sqref="G21"/>
    </sheetView>
  </sheetViews>
  <sheetFormatPr baseColWidth="10" defaultRowHeight="13" x14ac:dyDescent="0.15"/>
  <cols>
    <col min="1" max="16384" width="10.83203125" style="31"/>
  </cols>
  <sheetData>
    <row r="1" spans="1:28" s="26" customFormat="1" ht="15" x14ac:dyDescent="0.2">
      <c r="A1" s="25" t="s">
        <v>526</v>
      </c>
      <c r="B1" s="25" t="s">
        <v>527</v>
      </c>
      <c r="C1" s="25" t="s">
        <v>528</v>
      </c>
      <c r="D1" s="25" t="s">
        <v>529</v>
      </c>
      <c r="E1" s="25" t="s">
        <v>530</v>
      </c>
      <c r="F1" s="25" t="s">
        <v>531</v>
      </c>
      <c r="G1" s="25" t="s">
        <v>532</v>
      </c>
      <c r="H1" s="25" t="s">
        <v>533</v>
      </c>
      <c r="I1" s="25" t="s">
        <v>534</v>
      </c>
      <c r="J1" s="25" t="s">
        <v>535</v>
      </c>
      <c r="K1" s="25" t="s">
        <v>536</v>
      </c>
      <c r="L1" s="25" t="s">
        <v>537</v>
      </c>
      <c r="M1" s="25" t="s">
        <v>538</v>
      </c>
      <c r="N1" s="25" t="s">
        <v>539</v>
      </c>
      <c r="O1" s="25" t="s">
        <v>540</v>
      </c>
      <c r="P1" s="25" t="s">
        <v>541</v>
      </c>
      <c r="Q1" s="25" t="s">
        <v>542</v>
      </c>
      <c r="R1" s="25" t="s">
        <v>543</v>
      </c>
      <c r="S1" s="25" t="s">
        <v>544</v>
      </c>
      <c r="T1" s="25" t="s">
        <v>545</v>
      </c>
      <c r="U1" s="25" t="s">
        <v>546</v>
      </c>
      <c r="V1" s="25" t="s">
        <v>547</v>
      </c>
      <c r="W1" s="25" t="s">
        <v>548</v>
      </c>
      <c r="X1" s="25" t="s">
        <v>549</v>
      </c>
      <c r="Y1" s="25" t="s">
        <v>550</v>
      </c>
      <c r="Z1" s="25" t="s">
        <v>551</v>
      </c>
      <c r="AA1" s="25" t="s">
        <v>21</v>
      </c>
      <c r="AB1" s="25" t="s">
        <v>552</v>
      </c>
    </row>
    <row r="2" spans="1:28" s="26" customFormat="1" ht="15" x14ac:dyDescent="0.2">
      <c r="A2" s="27" t="s">
        <v>23</v>
      </c>
      <c r="B2" s="27" t="s">
        <v>568</v>
      </c>
      <c r="C2" s="27" t="s">
        <v>554</v>
      </c>
      <c r="D2" s="27" t="s">
        <v>555</v>
      </c>
      <c r="E2" s="27" t="s">
        <v>556</v>
      </c>
      <c r="F2" s="27">
        <v>1</v>
      </c>
      <c r="G2" s="27" t="s">
        <v>584</v>
      </c>
      <c r="H2" s="27" t="s">
        <v>559</v>
      </c>
      <c r="I2" s="27" t="s">
        <v>559</v>
      </c>
      <c r="J2" s="27" t="s">
        <v>560</v>
      </c>
      <c r="K2" s="27" t="s">
        <v>561</v>
      </c>
      <c r="L2" s="27" t="s">
        <v>562</v>
      </c>
      <c r="M2" s="27" t="s">
        <v>563</v>
      </c>
      <c r="N2" s="27" t="s">
        <v>564</v>
      </c>
      <c r="O2" s="27" t="s">
        <v>565</v>
      </c>
      <c r="P2" s="27" t="s">
        <v>566</v>
      </c>
      <c r="Q2" s="28">
        <v>442</v>
      </c>
      <c r="R2" s="28">
        <v>480</v>
      </c>
      <c r="S2" s="27">
        <v>20</v>
      </c>
      <c r="T2" s="27">
        <v>0</v>
      </c>
      <c r="U2" s="27">
        <v>0</v>
      </c>
      <c r="V2" s="27">
        <v>0</v>
      </c>
      <c r="W2" s="27">
        <v>60</v>
      </c>
      <c r="X2" s="27" t="s">
        <v>567</v>
      </c>
      <c r="Y2" s="27">
        <v>50</v>
      </c>
      <c r="Z2" s="27">
        <v>10</v>
      </c>
      <c r="AA2" s="27">
        <v>12</v>
      </c>
      <c r="AB2" s="27">
        <v>14</v>
      </c>
    </row>
    <row r="3" spans="1:28" ht="16" x14ac:dyDescent="0.2">
      <c r="A3" s="30"/>
    </row>
    <row r="4" spans="1:28" ht="16" x14ac:dyDescent="0.2">
      <c r="A4" s="32"/>
    </row>
    <row r="5" spans="1:28" ht="16" x14ac:dyDescent="0.2">
      <c r="A5" s="32"/>
    </row>
    <row r="6" spans="1:28" ht="16" x14ac:dyDescent="0.2">
      <c r="A6" s="32"/>
    </row>
    <row r="8" spans="1:28" ht="16" x14ac:dyDescent="0.2">
      <c r="A8" s="33"/>
    </row>
    <row r="9" spans="1:28" ht="16" x14ac:dyDescent="0.2">
      <c r="A9" s="34"/>
    </row>
    <row r="10" spans="1:28" ht="16" x14ac:dyDescent="0.2">
      <c r="A10" s="34"/>
    </row>
    <row r="11" spans="1:28" ht="16" x14ac:dyDescent="0.2">
      <c r="A11" s="34"/>
    </row>
    <row r="12" spans="1:28" ht="16" x14ac:dyDescent="0.2">
      <c r="A12" s="34"/>
    </row>
    <row r="13" spans="1:28" ht="16" x14ac:dyDescent="0.2">
      <c r="A13" s="34"/>
    </row>
    <row r="14" spans="1:28" ht="16" x14ac:dyDescent="0.2">
      <c r="A14" s="34"/>
    </row>
    <row r="15" spans="1:28" ht="16" x14ac:dyDescent="0.2">
      <c r="A15" s="34"/>
    </row>
    <row r="16" spans="1:28" ht="16" x14ac:dyDescent="0.2">
      <c r="A16" s="34"/>
    </row>
    <row r="19" spans="1:1" ht="16" x14ac:dyDescent="0.2">
      <c r="A19" s="34"/>
    </row>
    <row r="20" spans="1:1" ht="16" x14ac:dyDescent="0.2">
      <c r="A20" s="34"/>
    </row>
    <row r="21" spans="1:1" ht="16" x14ac:dyDescent="0.2">
      <c r="A21" s="34"/>
    </row>
    <row r="22" spans="1:1" ht="16" x14ac:dyDescent="0.2">
      <c r="A22" s="34"/>
    </row>
    <row r="23" spans="1:1" ht="16" x14ac:dyDescent="0.2">
      <c r="A23" s="34"/>
    </row>
    <row r="24" spans="1:1" ht="16" x14ac:dyDescent="0.2">
      <c r="A24" s="34"/>
    </row>
    <row r="25" spans="1:1" ht="16" x14ac:dyDescent="0.2">
      <c r="A25" s="34"/>
    </row>
    <row r="26" spans="1:1" ht="16" x14ac:dyDescent="0.2">
      <c r="A26" s="34"/>
    </row>
    <row r="27" spans="1:1" ht="16" x14ac:dyDescent="0.2">
      <c r="A27" s="34"/>
    </row>
    <row r="28" spans="1:1" ht="16" x14ac:dyDescent="0.2">
      <c r="A28" s="34"/>
    </row>
    <row r="29" spans="1:1" ht="16" x14ac:dyDescent="0.2">
      <c r="A29" s="34"/>
    </row>
    <row r="30" spans="1:1" ht="16" x14ac:dyDescent="0.2">
      <c r="A30" s="34"/>
    </row>
    <row r="31" spans="1:1" ht="16" x14ac:dyDescent="0.2">
      <c r="A31" s="34"/>
    </row>
    <row r="32" spans="1:1" ht="16" x14ac:dyDescent="0.2">
      <c r="A32" s="34"/>
    </row>
    <row r="33" spans="1:1" ht="16" x14ac:dyDescent="0.2">
      <c r="A33" s="34"/>
    </row>
    <row r="34" spans="1:1" ht="16" x14ac:dyDescent="0.2">
      <c r="A34" s="34"/>
    </row>
    <row r="36" spans="1:1" ht="16" x14ac:dyDescent="0.2">
      <c r="A36" s="34"/>
    </row>
    <row r="37" spans="1:1" ht="16" x14ac:dyDescent="0.2">
      <c r="A37" s="34"/>
    </row>
    <row r="38" spans="1:1" ht="16" x14ac:dyDescent="0.2">
      <c r="A38" s="34"/>
    </row>
    <row r="39" spans="1:1" ht="16" x14ac:dyDescent="0.2">
      <c r="A39" s="34"/>
    </row>
    <row r="40" spans="1:1" ht="16" x14ac:dyDescent="0.2">
      <c r="A40" s="34"/>
    </row>
    <row r="41" spans="1:1" ht="16" x14ac:dyDescent="0.2">
      <c r="A41" s="34"/>
    </row>
    <row r="42" spans="1:1" ht="16" x14ac:dyDescent="0.2">
      <c r="A42" s="34"/>
    </row>
    <row r="43" spans="1:1" ht="16" x14ac:dyDescent="0.2">
      <c r="A43" s="34"/>
    </row>
    <row r="44" spans="1:1" ht="16" x14ac:dyDescent="0.2">
      <c r="A44" s="34"/>
    </row>
    <row r="45" spans="1:1" ht="16" x14ac:dyDescent="0.2">
      <c r="A45" s="34"/>
    </row>
    <row r="46" spans="1:1" ht="16" x14ac:dyDescent="0.2">
      <c r="A46" s="34"/>
    </row>
    <row r="47" spans="1:1" ht="16" x14ac:dyDescent="0.2">
      <c r="A47" s="34"/>
    </row>
    <row r="48" spans="1:1" ht="16" x14ac:dyDescent="0.2">
      <c r="A48" s="34"/>
    </row>
    <row r="49" spans="1:1" ht="16" x14ac:dyDescent="0.2">
      <c r="A49" s="34"/>
    </row>
    <row r="50" spans="1:1" ht="16" x14ac:dyDescent="0.2">
      <c r="A50" s="34"/>
    </row>
    <row r="51" spans="1:1" ht="16" x14ac:dyDescent="0.2">
      <c r="A51" s="34"/>
    </row>
    <row r="53" spans="1:1" ht="16" x14ac:dyDescent="0.2">
      <c r="A53" s="34"/>
    </row>
    <row r="55" spans="1:1" ht="16" x14ac:dyDescent="0.2">
      <c r="A55" s="33"/>
    </row>
    <row r="56" spans="1:1" ht="16" x14ac:dyDescent="0.2">
      <c r="A56" s="34"/>
    </row>
    <row r="57" spans="1:1" ht="16" x14ac:dyDescent="0.2">
      <c r="A57" s="34"/>
    </row>
    <row r="58" spans="1:1" ht="16" x14ac:dyDescent="0.2">
      <c r="A58" s="34"/>
    </row>
    <row r="59" spans="1:1" ht="16" x14ac:dyDescent="0.2">
      <c r="A59" s="34"/>
    </row>
    <row r="60" spans="1:1" ht="16" x14ac:dyDescent="0.2">
      <c r="A60" s="34"/>
    </row>
    <row r="61" spans="1:1" ht="16" x14ac:dyDescent="0.2">
      <c r="A61" s="34"/>
    </row>
    <row r="62" spans="1:1" ht="16" x14ac:dyDescent="0.2">
      <c r="A62" s="34"/>
    </row>
    <row r="63" spans="1:1" ht="16" x14ac:dyDescent="0.2">
      <c r="A63" s="34"/>
    </row>
    <row r="64" spans="1:1" ht="16" x14ac:dyDescent="0.2">
      <c r="A64" s="34"/>
    </row>
    <row r="65" spans="1:1" ht="16" x14ac:dyDescent="0.2">
      <c r="A65" s="34"/>
    </row>
    <row r="66" spans="1:1" ht="16" x14ac:dyDescent="0.2">
      <c r="A66" s="34"/>
    </row>
    <row r="67" spans="1:1" ht="16" x14ac:dyDescent="0.2">
      <c r="A67" s="34"/>
    </row>
    <row r="68" spans="1:1" ht="16" x14ac:dyDescent="0.2">
      <c r="A68" s="34"/>
    </row>
    <row r="69" spans="1:1" ht="16" x14ac:dyDescent="0.2">
      <c r="A69" s="34"/>
    </row>
    <row r="70" spans="1:1" ht="16" x14ac:dyDescent="0.2">
      <c r="A70" s="34"/>
    </row>
    <row r="71" spans="1:1" ht="16" x14ac:dyDescent="0.2">
      <c r="A71" s="34"/>
    </row>
    <row r="72" spans="1:1" ht="16" x14ac:dyDescent="0.2">
      <c r="A72" s="34"/>
    </row>
    <row r="73" spans="1:1" ht="16" x14ac:dyDescent="0.2">
      <c r="A73" s="34"/>
    </row>
    <row r="74" spans="1:1" ht="16" x14ac:dyDescent="0.2">
      <c r="A74" s="34"/>
    </row>
    <row r="75" spans="1:1" ht="16" x14ac:dyDescent="0.2">
      <c r="A75" s="34"/>
    </row>
    <row r="76" spans="1:1" ht="16" x14ac:dyDescent="0.2">
      <c r="A76" s="34"/>
    </row>
    <row r="77" spans="1:1" ht="16" x14ac:dyDescent="0.2">
      <c r="A77" s="34"/>
    </row>
    <row r="78" spans="1:1" ht="16" x14ac:dyDescent="0.2">
      <c r="A78" s="34"/>
    </row>
    <row r="79" spans="1:1" ht="16" x14ac:dyDescent="0.2">
      <c r="A79" s="34"/>
    </row>
    <row r="80" spans="1:1" ht="16" x14ac:dyDescent="0.2">
      <c r="A80" s="34"/>
    </row>
    <row r="85" spans="1:1" ht="16" x14ac:dyDescent="0.2">
      <c r="A85" s="33"/>
    </row>
    <row r="86" spans="1:1" ht="16" x14ac:dyDescent="0.2">
      <c r="A86" s="34"/>
    </row>
    <row r="87" spans="1:1" ht="16" x14ac:dyDescent="0.2">
      <c r="A87" s="34"/>
    </row>
    <row r="89" spans="1:1" ht="16" x14ac:dyDescent="0.2">
      <c r="A89" s="34"/>
    </row>
    <row r="91" spans="1:1" ht="16" x14ac:dyDescent="0.2">
      <c r="A91" s="34"/>
    </row>
    <row r="93" spans="1:1" ht="16" x14ac:dyDescent="0.2">
      <c r="A93" s="33"/>
    </row>
    <row r="95" spans="1:1" ht="16" x14ac:dyDescent="0.2">
      <c r="A95" s="34"/>
    </row>
    <row r="96" spans="1:1" ht="16" x14ac:dyDescent="0.2">
      <c r="A96" s="34"/>
    </row>
    <row r="97" spans="1:1" ht="16" x14ac:dyDescent="0.2">
      <c r="A97" s="34"/>
    </row>
    <row r="98" spans="1:1" ht="16" x14ac:dyDescent="0.2">
      <c r="A98" s="34"/>
    </row>
    <row r="99" spans="1:1" ht="16" x14ac:dyDescent="0.2">
      <c r="A99" s="34"/>
    </row>
    <row r="100" spans="1:1" ht="16" x14ac:dyDescent="0.2">
      <c r="A100" s="34"/>
    </row>
    <row r="101" spans="1:1" ht="16" x14ac:dyDescent="0.2">
      <c r="A101" s="33"/>
    </row>
    <row r="102" spans="1:1" ht="16" x14ac:dyDescent="0.2">
      <c r="A102" s="34"/>
    </row>
    <row r="103" spans="1:1" ht="16" x14ac:dyDescent="0.2">
      <c r="A103" s="34"/>
    </row>
    <row r="104" spans="1:1" ht="16" x14ac:dyDescent="0.2">
      <c r="A104" s="34"/>
    </row>
    <row r="105" spans="1:1" ht="16" x14ac:dyDescent="0.2">
      <c r="A105" s="34"/>
    </row>
    <row r="106" spans="1:1" ht="16" x14ac:dyDescent="0.2">
      <c r="A106" s="34"/>
    </row>
    <row r="107" spans="1:1" ht="16" x14ac:dyDescent="0.2">
      <c r="A107" s="34"/>
    </row>
    <row r="108" spans="1:1" ht="16" x14ac:dyDescent="0.2">
      <c r="A108" s="34"/>
    </row>
    <row r="109" spans="1:1" ht="16" x14ac:dyDescent="0.2">
      <c r="A109" s="34"/>
    </row>
    <row r="110" spans="1:1" ht="16" x14ac:dyDescent="0.2">
      <c r="A110" s="34"/>
    </row>
    <row r="111" spans="1:1" ht="16" x14ac:dyDescent="0.2">
      <c r="A111" s="34"/>
    </row>
    <row r="112" spans="1:1" ht="16" x14ac:dyDescent="0.2">
      <c r="A112" s="34"/>
    </row>
    <row r="113" spans="1:1" ht="16" x14ac:dyDescent="0.2">
      <c r="A113" s="34"/>
    </row>
    <row r="114" spans="1:1" ht="16" x14ac:dyDescent="0.2">
      <c r="A114" s="34"/>
    </row>
    <row r="115" spans="1:1" ht="16" x14ac:dyDescent="0.2">
      <c r="A115" s="34"/>
    </row>
    <row r="116" spans="1:1" ht="16" x14ac:dyDescent="0.2">
      <c r="A116" s="34"/>
    </row>
    <row r="117" spans="1:1" ht="16" x14ac:dyDescent="0.2">
      <c r="A117" s="34"/>
    </row>
    <row r="118" spans="1:1" ht="16" x14ac:dyDescent="0.2">
      <c r="A118" s="34"/>
    </row>
    <row r="119" spans="1:1" ht="16" x14ac:dyDescent="0.2">
      <c r="A119" s="34"/>
    </row>
    <row r="120" spans="1:1" ht="16" x14ac:dyDescent="0.2">
      <c r="A120" s="34"/>
    </row>
    <row r="121" spans="1:1" ht="16" x14ac:dyDescent="0.2">
      <c r="A121" s="33"/>
    </row>
    <row r="122" spans="1:1" ht="16" x14ac:dyDescent="0.2">
      <c r="A122" s="34"/>
    </row>
    <row r="123" spans="1:1" ht="16" x14ac:dyDescent="0.2">
      <c r="A123" s="34"/>
    </row>
    <row r="124" spans="1:1" ht="16" x14ac:dyDescent="0.2">
      <c r="A124" s="34"/>
    </row>
    <row r="125" spans="1:1" ht="16" x14ac:dyDescent="0.2">
      <c r="A125" s="34"/>
    </row>
    <row r="126" spans="1:1" ht="16" x14ac:dyDescent="0.2">
      <c r="A126" s="34"/>
    </row>
    <row r="127" spans="1:1" ht="16" x14ac:dyDescent="0.2">
      <c r="A127" s="34"/>
    </row>
    <row r="128" spans="1:1" ht="16" x14ac:dyDescent="0.2">
      <c r="A128" s="34"/>
    </row>
    <row r="129" spans="1:1" ht="16" x14ac:dyDescent="0.2">
      <c r="A129" s="34"/>
    </row>
    <row r="130" spans="1:1" ht="16" x14ac:dyDescent="0.2">
      <c r="A130" s="34"/>
    </row>
    <row r="131" spans="1:1" ht="16" x14ac:dyDescent="0.2">
      <c r="A131" s="34"/>
    </row>
    <row r="135" spans="1:1" ht="16" x14ac:dyDescent="0.2">
      <c r="A135" s="33"/>
    </row>
    <row r="136" spans="1:1" ht="16" x14ac:dyDescent="0.2">
      <c r="A136" s="34"/>
    </row>
    <row r="137" spans="1:1" ht="16" x14ac:dyDescent="0.2">
      <c r="A137" s="34"/>
    </row>
    <row r="139" spans="1:1" ht="16" x14ac:dyDescent="0.2">
      <c r="A139" s="34"/>
    </row>
    <row r="140" spans="1:1" ht="16" x14ac:dyDescent="0.2">
      <c r="A140" s="34"/>
    </row>
    <row r="141" spans="1:1" ht="16" x14ac:dyDescent="0.2">
      <c r="A141" s="34"/>
    </row>
    <row r="142" spans="1:1" ht="16" x14ac:dyDescent="0.2">
      <c r="A142" s="34"/>
    </row>
    <row r="143" spans="1:1" ht="16" x14ac:dyDescent="0.2">
      <c r="A143" s="34"/>
    </row>
    <row r="144" spans="1:1" ht="16" x14ac:dyDescent="0.2">
      <c r="A144" s="34"/>
    </row>
    <row r="145" spans="1:1" ht="16" x14ac:dyDescent="0.2">
      <c r="A145" s="34"/>
    </row>
    <row r="146" spans="1:1" ht="16" x14ac:dyDescent="0.2">
      <c r="A146" s="34"/>
    </row>
    <row r="147" spans="1:1" ht="16" x14ac:dyDescent="0.2">
      <c r="A147" s="34"/>
    </row>
    <row r="150" spans="1:1" ht="16" x14ac:dyDescent="0.2">
      <c r="A150" s="34"/>
    </row>
    <row r="151" spans="1:1" ht="16" x14ac:dyDescent="0.2">
      <c r="A151" s="34"/>
    </row>
    <row r="153" spans="1:1" ht="16" x14ac:dyDescent="0.2">
      <c r="A153" s="34"/>
    </row>
    <row r="154" spans="1:1" ht="16" x14ac:dyDescent="0.2">
      <c r="A154" s="34"/>
    </row>
    <row r="155" spans="1:1" ht="16" x14ac:dyDescent="0.2">
      <c r="A155" s="34"/>
    </row>
    <row r="156" spans="1:1" ht="16" x14ac:dyDescent="0.2">
      <c r="A156" s="34"/>
    </row>
    <row r="157" spans="1:1" ht="16" x14ac:dyDescent="0.2">
      <c r="A157" s="34"/>
    </row>
    <row r="158" spans="1:1" ht="16" x14ac:dyDescent="0.2">
      <c r="A158" s="34"/>
    </row>
    <row r="159" spans="1:1" ht="16" x14ac:dyDescent="0.2">
      <c r="A159" s="34"/>
    </row>
    <row r="160" spans="1:1" ht="16" x14ac:dyDescent="0.2">
      <c r="A160" s="34"/>
    </row>
    <row r="161" spans="1:1" ht="16" x14ac:dyDescent="0.2">
      <c r="A161" s="34"/>
    </row>
    <row r="164" spans="1:1" ht="16" x14ac:dyDescent="0.2">
      <c r="A164" s="33"/>
    </row>
    <row r="165" spans="1:1" ht="16" x14ac:dyDescent="0.2">
      <c r="A165" s="34"/>
    </row>
    <row r="166" spans="1:1" ht="16" x14ac:dyDescent="0.2">
      <c r="A166" s="34"/>
    </row>
    <row r="168" spans="1:1" ht="16" x14ac:dyDescent="0.2">
      <c r="A168" s="34"/>
    </row>
    <row r="169" spans="1:1" ht="16" x14ac:dyDescent="0.2">
      <c r="A169" s="34"/>
    </row>
    <row r="170" spans="1:1" ht="16" x14ac:dyDescent="0.2">
      <c r="A170" s="34"/>
    </row>
    <row r="171" spans="1:1" ht="16" x14ac:dyDescent="0.2">
      <c r="A171" s="34"/>
    </row>
    <row r="172" spans="1:1" ht="16" x14ac:dyDescent="0.2">
      <c r="A172" s="34"/>
    </row>
    <row r="173" spans="1:1" ht="16" x14ac:dyDescent="0.2">
      <c r="A173" s="34"/>
    </row>
    <row r="174" spans="1:1" ht="16" x14ac:dyDescent="0.2">
      <c r="A174" s="34"/>
    </row>
    <row r="175" spans="1:1" ht="16" x14ac:dyDescent="0.2">
      <c r="A175" s="34"/>
    </row>
    <row r="178" spans="1:1" ht="16" x14ac:dyDescent="0.2">
      <c r="A178" s="34"/>
    </row>
    <row r="179" spans="1:1" ht="16" x14ac:dyDescent="0.2">
      <c r="A179" s="34"/>
    </row>
    <row r="181" spans="1:1" ht="16" x14ac:dyDescent="0.2">
      <c r="A181" s="34"/>
    </row>
    <row r="182" spans="1:1" ht="16" x14ac:dyDescent="0.2">
      <c r="A182" s="34"/>
    </row>
    <row r="183" spans="1:1" ht="16" x14ac:dyDescent="0.2">
      <c r="A183" s="34"/>
    </row>
    <row r="184" spans="1:1" ht="16" x14ac:dyDescent="0.2">
      <c r="A184" s="34"/>
    </row>
    <row r="185" spans="1:1" ht="16" x14ac:dyDescent="0.2">
      <c r="A185" s="34"/>
    </row>
    <row r="186" spans="1:1" ht="16" x14ac:dyDescent="0.2">
      <c r="A186" s="34"/>
    </row>
    <row r="187" spans="1:1" ht="16" x14ac:dyDescent="0.2">
      <c r="A187" s="34"/>
    </row>
    <row r="188" spans="1:1" ht="16" x14ac:dyDescent="0.2">
      <c r="A188" s="34"/>
    </row>
    <row r="191" spans="1:1" ht="16" x14ac:dyDescent="0.2">
      <c r="A191" s="33"/>
    </row>
    <row r="192" spans="1:1" ht="16" x14ac:dyDescent="0.2">
      <c r="A192" s="34"/>
    </row>
    <row r="193" spans="1:1" ht="16" x14ac:dyDescent="0.2">
      <c r="A193" s="34"/>
    </row>
    <row r="195" spans="1:1" ht="16" x14ac:dyDescent="0.2">
      <c r="A195" s="33"/>
    </row>
    <row r="196" spans="1:1" ht="16" x14ac:dyDescent="0.2">
      <c r="A196" s="3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97A47-4394-8E47-8568-2AA0B8E692B4}">
  <dimension ref="A2:C44"/>
  <sheetViews>
    <sheetView showGridLines="0" workbookViewId="0">
      <selection activeCell="E15" sqref="E15"/>
    </sheetView>
  </sheetViews>
  <sheetFormatPr baseColWidth="10" defaultColWidth="8.83203125" defaultRowHeight="15" x14ac:dyDescent="0.2"/>
  <cols>
    <col min="1" max="1" width="19" style="26" customWidth="1"/>
    <col min="2" max="2" width="14" style="26" bestFit="1" customWidth="1"/>
    <col min="3" max="3" width="15" style="26" bestFit="1" customWidth="1"/>
    <col min="4" max="4" width="10.5" style="26" bestFit="1" customWidth="1"/>
    <col min="5" max="5" width="11.33203125" style="26" bestFit="1" customWidth="1"/>
    <col min="6" max="16384" width="8.83203125" style="26"/>
  </cols>
  <sheetData>
    <row r="2" spans="1:3" x14ac:dyDescent="0.2">
      <c r="A2" s="27" t="s">
        <v>585</v>
      </c>
      <c r="B2" s="27"/>
      <c r="C2" s="27"/>
    </row>
    <row r="3" spans="1:3" x14ac:dyDescent="0.2">
      <c r="A3" s="27"/>
      <c r="B3" s="27"/>
      <c r="C3" s="27"/>
    </row>
    <row r="4" spans="1:3" x14ac:dyDescent="0.2">
      <c r="A4" s="27" t="s">
        <v>586</v>
      </c>
      <c r="B4" s="27" t="s">
        <v>587</v>
      </c>
      <c r="C4" s="27"/>
    </row>
    <row r="5" spans="1:3" x14ac:dyDescent="0.2">
      <c r="A5" s="27" t="s">
        <v>588</v>
      </c>
      <c r="B5" s="27" t="s">
        <v>589</v>
      </c>
      <c r="C5" s="27"/>
    </row>
    <row r="6" spans="1:3" x14ac:dyDescent="0.2">
      <c r="A6" s="27" t="s">
        <v>590</v>
      </c>
      <c r="B6" s="27" t="s">
        <v>591</v>
      </c>
      <c r="C6" s="27"/>
    </row>
    <row r="7" spans="1:3" x14ac:dyDescent="0.2">
      <c r="A7" s="27"/>
      <c r="B7" s="27"/>
      <c r="C7" s="27"/>
    </row>
    <row r="8" spans="1:3" x14ac:dyDescent="0.2">
      <c r="A8" s="27" t="s">
        <v>592</v>
      </c>
      <c r="B8" s="27"/>
      <c r="C8" s="27"/>
    </row>
    <row r="9" spans="1:3" x14ac:dyDescent="0.2">
      <c r="A9" s="35" t="s">
        <v>593</v>
      </c>
      <c r="B9" s="27"/>
      <c r="C9" s="27"/>
    </row>
    <row r="10" spans="1:3" x14ac:dyDescent="0.2">
      <c r="A10" s="27" t="s">
        <v>594</v>
      </c>
      <c r="B10" s="27" t="s">
        <v>595</v>
      </c>
      <c r="C10" s="27"/>
    </row>
    <row r="11" spans="1:3" x14ac:dyDescent="0.2">
      <c r="A11" s="27" t="s">
        <v>528</v>
      </c>
      <c r="B11" s="27" t="s">
        <v>596</v>
      </c>
      <c r="C11" s="27"/>
    </row>
    <row r="12" spans="1:3" x14ac:dyDescent="0.2">
      <c r="A12" s="35" t="s">
        <v>592</v>
      </c>
      <c r="B12" s="27"/>
      <c r="C12" s="27"/>
    </row>
    <row r="13" spans="1:3" x14ac:dyDescent="0.2">
      <c r="A13" s="27" t="s">
        <v>597</v>
      </c>
      <c r="B13" s="27">
        <v>1</v>
      </c>
      <c r="C13" s="27"/>
    </row>
    <row r="14" spans="1:3" x14ac:dyDescent="0.2">
      <c r="A14" s="27" t="s">
        <v>598</v>
      </c>
      <c r="B14" s="36">
        <v>140000</v>
      </c>
      <c r="C14" s="27"/>
    </row>
    <row r="15" spans="1:3" x14ac:dyDescent="0.2">
      <c r="A15" s="27" t="s">
        <v>599</v>
      </c>
      <c r="B15" s="37">
        <v>3000000</v>
      </c>
      <c r="C15" s="27"/>
    </row>
    <row r="16" spans="1:3" x14ac:dyDescent="0.2">
      <c r="A16" s="27" t="s">
        <v>600</v>
      </c>
      <c r="B16" s="27" t="s">
        <v>601</v>
      </c>
      <c r="C16" s="27"/>
    </row>
    <row r="17" spans="1:3" x14ac:dyDescent="0.2">
      <c r="A17" s="27" t="s">
        <v>602</v>
      </c>
      <c r="B17" s="27" t="s">
        <v>603</v>
      </c>
      <c r="C17" s="27"/>
    </row>
    <row r="18" spans="1:3" x14ac:dyDescent="0.2">
      <c r="A18" s="27"/>
      <c r="B18" s="27"/>
      <c r="C18" s="27"/>
    </row>
    <row r="19" spans="1:3" x14ac:dyDescent="0.2">
      <c r="A19" s="27" t="s">
        <v>604</v>
      </c>
      <c r="B19" s="27"/>
      <c r="C19" s="27"/>
    </row>
    <row r="20" spans="1:3" x14ac:dyDescent="0.2">
      <c r="A20" s="35" t="s">
        <v>593</v>
      </c>
      <c r="B20" s="27"/>
      <c r="C20" s="27"/>
    </row>
    <row r="21" spans="1:3" x14ac:dyDescent="0.2">
      <c r="A21" s="27" t="s">
        <v>594</v>
      </c>
      <c r="B21" s="27" t="s">
        <v>605</v>
      </c>
      <c r="C21" s="27"/>
    </row>
    <row r="22" spans="1:3" x14ac:dyDescent="0.2">
      <c r="A22" s="27" t="s">
        <v>528</v>
      </c>
      <c r="B22" s="27" t="s">
        <v>596</v>
      </c>
      <c r="C22" s="27"/>
    </row>
    <row r="23" spans="1:3" x14ac:dyDescent="0.2">
      <c r="A23" s="27" t="s">
        <v>606</v>
      </c>
      <c r="B23" s="27" t="s">
        <v>607</v>
      </c>
      <c r="C23" s="27"/>
    </row>
    <row r="24" spans="1:3" x14ac:dyDescent="0.2">
      <c r="A24" s="35" t="s">
        <v>608</v>
      </c>
      <c r="B24" s="27"/>
      <c r="C24" s="27"/>
    </row>
    <row r="25" spans="1:3" x14ac:dyDescent="0.2">
      <c r="A25" s="27" t="s">
        <v>597</v>
      </c>
      <c r="B25" s="27">
        <v>1</v>
      </c>
    </row>
    <row r="26" spans="1:3" x14ac:dyDescent="0.2">
      <c r="A26" s="27" t="s">
        <v>598</v>
      </c>
      <c r="B26" s="36">
        <v>140000</v>
      </c>
      <c r="C26" s="27"/>
    </row>
    <row r="27" spans="1:3" x14ac:dyDescent="0.2">
      <c r="A27" s="27" t="s">
        <v>599</v>
      </c>
      <c r="B27" s="37">
        <v>1000000</v>
      </c>
      <c r="C27" s="27"/>
    </row>
    <row r="28" spans="1:3" x14ac:dyDescent="0.2">
      <c r="A28" s="27" t="s">
        <v>600</v>
      </c>
      <c r="B28" s="27" t="s">
        <v>609</v>
      </c>
      <c r="C28" s="27"/>
    </row>
    <row r="29" spans="1:3" x14ac:dyDescent="0.2">
      <c r="A29" s="27" t="s">
        <v>610</v>
      </c>
      <c r="B29" s="27" t="s">
        <v>611</v>
      </c>
      <c r="C29" s="27"/>
    </row>
    <row r="30" spans="1:3" x14ac:dyDescent="0.2">
      <c r="A30" s="27" t="s">
        <v>602</v>
      </c>
      <c r="B30" s="27" t="s">
        <v>612</v>
      </c>
      <c r="C30" s="27"/>
    </row>
    <row r="31" spans="1:3" x14ac:dyDescent="0.2">
      <c r="A31" s="27"/>
      <c r="B31" s="27"/>
      <c r="C31" s="27"/>
    </row>
    <row r="32" spans="1:3" x14ac:dyDescent="0.2">
      <c r="A32" s="25"/>
      <c r="B32" s="27"/>
      <c r="C32" s="27"/>
    </row>
    <row r="33" spans="1:3" x14ac:dyDescent="0.2">
      <c r="A33" s="35"/>
      <c r="B33" s="27"/>
      <c r="C33" s="27"/>
    </row>
    <row r="34" spans="1:3" x14ac:dyDescent="0.2">
      <c r="A34" s="27"/>
      <c r="B34" s="27"/>
      <c r="C34" s="27"/>
    </row>
    <row r="35" spans="1:3" x14ac:dyDescent="0.2">
      <c r="A35" s="27"/>
      <c r="B35" s="27"/>
      <c r="C35" s="27"/>
    </row>
    <row r="36" spans="1:3" ht="16" x14ac:dyDescent="0.2">
      <c r="A36" s="35"/>
      <c r="B36" s="29"/>
      <c r="C36" s="29"/>
    </row>
    <row r="37" spans="1:3" ht="16" x14ac:dyDescent="0.2">
      <c r="A37" s="27"/>
      <c r="B37" s="36"/>
      <c r="C37" s="29"/>
    </row>
    <row r="38" spans="1:3" ht="16" x14ac:dyDescent="0.2">
      <c r="A38" s="27"/>
      <c r="B38" s="37"/>
      <c r="C38" s="29"/>
    </row>
    <row r="39" spans="1:3" ht="16" x14ac:dyDescent="0.2">
      <c r="A39" s="27"/>
      <c r="B39" s="27"/>
      <c r="C39" s="29"/>
    </row>
    <row r="40" spans="1:3" ht="16" x14ac:dyDescent="0.2">
      <c r="A40" s="27"/>
      <c r="B40" s="27"/>
      <c r="C40" s="38"/>
    </row>
    <row r="41" spans="1:3" ht="16" x14ac:dyDescent="0.2">
      <c r="A41" s="27"/>
      <c r="B41" s="27"/>
      <c r="C41" s="38"/>
    </row>
    <row r="42" spans="1:3" ht="16" x14ac:dyDescent="0.2">
      <c r="A42" s="27"/>
      <c r="B42" s="27"/>
      <c r="C42" s="38"/>
    </row>
    <row r="43" spans="1:3" ht="16" x14ac:dyDescent="0.2">
      <c r="A43" s="27"/>
      <c r="B43" s="27"/>
      <c r="C43" s="38"/>
    </row>
    <row r="44" spans="1:3" x14ac:dyDescent="0.2">
      <c r="A44" s="27"/>
      <c r="B44" s="27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C41"/>
  <sheetViews>
    <sheetView workbookViewId="0">
      <selection activeCell="H23" sqref="H23"/>
    </sheetView>
  </sheetViews>
  <sheetFormatPr baseColWidth="10" defaultColWidth="8.83203125" defaultRowHeight="13" x14ac:dyDescent="0.15"/>
  <cols>
    <col min="1" max="1" width="60.1640625" customWidth="1"/>
    <col min="2" max="2" width="41.1640625" customWidth="1"/>
  </cols>
  <sheetData>
    <row r="2" spans="1:3" s="41" customFormat="1" ht="18" x14ac:dyDescent="0.2">
      <c r="A2" s="70" t="s">
        <v>613</v>
      </c>
      <c r="B2" s="71"/>
    </row>
    <row r="3" spans="1:3" s="40" customFormat="1" x14ac:dyDescent="0.15">
      <c r="A3" s="43" t="s">
        <v>614</v>
      </c>
      <c r="B3" s="43" t="s">
        <v>638</v>
      </c>
    </row>
    <row r="4" spans="1:3" x14ac:dyDescent="0.15">
      <c r="A4" s="45" t="s">
        <v>615</v>
      </c>
      <c r="B4" s="45"/>
      <c r="C4" s="39"/>
    </row>
    <row r="5" spans="1:3" x14ac:dyDescent="0.15">
      <c r="A5" s="45" t="s">
        <v>631</v>
      </c>
      <c r="B5" s="45"/>
      <c r="C5" s="39"/>
    </row>
    <row r="6" spans="1:3" x14ac:dyDescent="0.15">
      <c r="A6" s="45" t="s">
        <v>630</v>
      </c>
      <c r="B6" s="45"/>
      <c r="C6" s="39"/>
    </row>
    <row r="7" spans="1:3" x14ac:dyDescent="0.15">
      <c r="A7" s="44"/>
      <c r="B7" s="44"/>
      <c r="C7" s="39"/>
    </row>
    <row r="8" spans="1:3" x14ac:dyDescent="0.15">
      <c r="A8" s="46" t="s">
        <v>616</v>
      </c>
      <c r="B8" s="47"/>
    </row>
    <row r="9" spans="1:3" x14ac:dyDescent="0.15">
      <c r="A9" s="46" t="s">
        <v>632</v>
      </c>
      <c r="B9" s="47"/>
    </row>
    <row r="10" spans="1:3" x14ac:dyDescent="0.15">
      <c r="A10" s="46" t="s">
        <v>633</v>
      </c>
      <c r="B10" s="47"/>
    </row>
    <row r="11" spans="1:3" x14ac:dyDescent="0.15">
      <c r="A11" s="46" t="s">
        <v>634</v>
      </c>
      <c r="B11" s="47"/>
    </row>
    <row r="12" spans="1:3" x14ac:dyDescent="0.15">
      <c r="A12" s="46" t="s">
        <v>635</v>
      </c>
      <c r="B12" s="47"/>
    </row>
    <row r="13" spans="1:3" x14ac:dyDescent="0.15">
      <c r="A13" s="46" t="s">
        <v>636</v>
      </c>
      <c r="B13" s="47"/>
    </row>
    <row r="14" spans="1:3" x14ac:dyDescent="0.15">
      <c r="A14" s="46" t="s">
        <v>637</v>
      </c>
      <c r="B14" s="46" t="s">
        <v>648</v>
      </c>
    </row>
    <row r="15" spans="1:3" x14ac:dyDescent="0.15">
      <c r="A15" s="46" t="s">
        <v>639</v>
      </c>
      <c r="B15" s="46"/>
    </row>
    <row r="16" spans="1:3" x14ac:dyDescent="0.15">
      <c r="A16" s="58" t="s">
        <v>650</v>
      </c>
      <c r="B16" s="47"/>
    </row>
    <row r="17" spans="1:2" x14ac:dyDescent="0.15">
      <c r="A17" s="44"/>
      <c r="B17" s="42"/>
    </row>
    <row r="18" spans="1:2" x14ac:dyDescent="0.15">
      <c r="A18" s="48" t="s">
        <v>617</v>
      </c>
      <c r="B18" s="49"/>
    </row>
    <row r="19" spans="1:2" x14ac:dyDescent="0.15">
      <c r="A19" s="48" t="s">
        <v>640</v>
      </c>
      <c r="B19" s="49"/>
    </row>
    <row r="20" spans="1:2" x14ac:dyDescent="0.15">
      <c r="A20" s="48" t="s">
        <v>641</v>
      </c>
      <c r="B20" s="49"/>
    </row>
    <row r="21" spans="1:2" x14ac:dyDescent="0.15">
      <c r="A21" s="48" t="s">
        <v>642</v>
      </c>
      <c r="B21" s="48" t="s">
        <v>646</v>
      </c>
    </row>
    <row r="22" spans="1:2" x14ac:dyDescent="0.15">
      <c r="A22" s="48" t="s">
        <v>643</v>
      </c>
      <c r="B22" s="48" t="s">
        <v>647</v>
      </c>
    </row>
    <row r="23" spans="1:2" x14ac:dyDescent="0.15">
      <c r="A23" s="44"/>
      <c r="B23" s="42"/>
    </row>
    <row r="24" spans="1:2" x14ac:dyDescent="0.15">
      <c r="A24" s="50" t="s">
        <v>618</v>
      </c>
      <c r="B24" s="51"/>
    </row>
    <row r="25" spans="1:2" x14ac:dyDescent="0.15">
      <c r="A25" s="50" t="s">
        <v>644</v>
      </c>
      <c r="B25" s="51"/>
    </row>
    <row r="26" spans="1:2" x14ac:dyDescent="0.15">
      <c r="A26" s="50" t="s">
        <v>645</v>
      </c>
      <c r="B26" s="51"/>
    </row>
    <row r="27" spans="1:2" x14ac:dyDescent="0.15">
      <c r="A27" s="42"/>
      <c r="B27" s="42"/>
    </row>
    <row r="28" spans="1:2" x14ac:dyDescent="0.15">
      <c r="A28" s="52" t="s">
        <v>619</v>
      </c>
      <c r="B28" s="53"/>
    </row>
    <row r="29" spans="1:2" s="39" customFormat="1" x14ac:dyDescent="0.15">
      <c r="A29" s="54" t="s">
        <v>620</v>
      </c>
      <c r="B29" s="54"/>
    </row>
    <row r="30" spans="1:2" x14ac:dyDescent="0.15">
      <c r="A30" s="54" t="s">
        <v>623</v>
      </c>
      <c r="B30" s="53"/>
    </row>
    <row r="31" spans="1:2" x14ac:dyDescent="0.15">
      <c r="A31" s="54" t="s">
        <v>626</v>
      </c>
      <c r="B31" s="53"/>
    </row>
    <row r="32" spans="1:2" x14ac:dyDescent="0.15">
      <c r="A32" s="44"/>
      <c r="B32" s="42"/>
    </row>
    <row r="33" spans="1:2" x14ac:dyDescent="0.15">
      <c r="A33" s="59" t="s">
        <v>628</v>
      </c>
      <c r="B33" s="59"/>
    </row>
    <row r="34" spans="1:2" ht="28" x14ac:dyDescent="0.15">
      <c r="A34" s="60" t="s">
        <v>629</v>
      </c>
      <c r="B34" s="61" t="s">
        <v>649</v>
      </c>
    </row>
    <row r="35" spans="1:2" x14ac:dyDescent="0.15">
      <c r="A35" s="60" t="s">
        <v>651</v>
      </c>
      <c r="B35" s="61"/>
    </row>
    <row r="36" spans="1:2" x14ac:dyDescent="0.15">
      <c r="A36" s="42"/>
      <c r="B36" s="42"/>
    </row>
    <row r="37" spans="1:2" x14ac:dyDescent="0.15">
      <c r="A37" s="55" t="s">
        <v>621</v>
      </c>
      <c r="B37" s="56"/>
    </row>
    <row r="38" spans="1:2" x14ac:dyDescent="0.15">
      <c r="A38" s="57" t="s">
        <v>622</v>
      </c>
      <c r="B38" s="56"/>
    </row>
    <row r="39" spans="1:2" x14ac:dyDescent="0.15">
      <c r="A39" s="57" t="s">
        <v>624</v>
      </c>
      <c r="B39" s="56"/>
    </row>
    <row r="40" spans="1:2" x14ac:dyDescent="0.15">
      <c r="A40" s="57" t="s">
        <v>625</v>
      </c>
      <c r="B40" s="56"/>
    </row>
    <row r="41" spans="1:2" x14ac:dyDescent="0.15">
      <c r="A41" s="57" t="s">
        <v>627</v>
      </c>
      <c r="B41" s="56"/>
    </row>
  </sheetData>
  <mergeCells count="1">
    <mergeCell ref="A2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V21"/>
  <sheetViews>
    <sheetView workbookViewId="0">
      <selection activeCell="N27" sqref="N27"/>
    </sheetView>
  </sheetViews>
  <sheetFormatPr baseColWidth="10" defaultColWidth="10.5" defaultRowHeight="15" customHeight="1" x14ac:dyDescent="0.15"/>
  <cols>
    <col min="1" max="5" width="10.5" style="1"/>
    <col min="15" max="16384" width="10.5" style="1"/>
  </cols>
  <sheetData>
    <row r="1" spans="1:22" ht="15" customHeight="1" x14ac:dyDescent="0.15">
      <c r="A1" s="5" t="s">
        <v>0</v>
      </c>
      <c r="B1" s="5" t="s">
        <v>1</v>
      </c>
      <c r="C1" s="5" t="s">
        <v>2</v>
      </c>
      <c r="D1" s="5" t="s">
        <v>302</v>
      </c>
      <c r="E1" s="5" t="s">
        <v>303</v>
      </c>
      <c r="F1" s="5" t="s">
        <v>442</v>
      </c>
      <c r="G1" s="5" t="s">
        <v>443</v>
      </c>
      <c r="H1" s="5" t="s">
        <v>444</v>
      </c>
      <c r="I1" s="5" t="s">
        <v>445</v>
      </c>
      <c r="J1" s="5" t="s">
        <v>446</v>
      </c>
      <c r="K1" s="5" t="s">
        <v>447</v>
      </c>
      <c r="L1" s="5" t="s">
        <v>448</v>
      </c>
      <c r="M1" s="5" t="s">
        <v>449</v>
      </c>
      <c r="N1" s="5" t="s">
        <v>450</v>
      </c>
      <c r="O1" s="5" t="s">
        <v>451</v>
      </c>
      <c r="P1" s="5" t="s">
        <v>452</v>
      </c>
      <c r="Q1" s="5" t="s">
        <v>453</v>
      </c>
      <c r="R1" s="5" t="s">
        <v>454</v>
      </c>
      <c r="S1" s="5" t="s">
        <v>455</v>
      </c>
      <c r="T1" s="5" t="s">
        <v>3</v>
      </c>
      <c r="U1" s="5" t="s">
        <v>4</v>
      </c>
      <c r="V1" s="5" t="s">
        <v>5</v>
      </c>
    </row>
    <row r="2" spans="1:22" ht="15" customHeight="1" x14ac:dyDescent="0.15">
      <c r="A2" s="5" t="s">
        <v>6</v>
      </c>
      <c r="B2" s="5"/>
      <c r="C2" s="5" t="s">
        <v>7</v>
      </c>
      <c r="D2" s="5">
        <v>14</v>
      </c>
      <c r="E2" s="5">
        <v>13</v>
      </c>
      <c r="F2" s="5">
        <v>13</v>
      </c>
      <c r="G2" s="5">
        <v>13</v>
      </c>
      <c r="H2" s="5">
        <v>26</v>
      </c>
      <c r="I2" s="5">
        <v>16</v>
      </c>
      <c r="J2" s="5">
        <v>18</v>
      </c>
      <c r="K2" s="5">
        <v>15</v>
      </c>
      <c r="L2" s="5">
        <v>13</v>
      </c>
      <c r="M2" s="5">
        <v>17</v>
      </c>
      <c r="N2" s="5">
        <v>11</v>
      </c>
      <c r="O2" s="5">
        <v>12</v>
      </c>
      <c r="P2" s="5">
        <v>22</v>
      </c>
      <c r="Q2" s="5">
        <v>15</v>
      </c>
      <c r="R2" s="5">
        <v>16</v>
      </c>
      <c r="S2" s="5">
        <v>13</v>
      </c>
      <c r="T2" s="5">
        <v>0</v>
      </c>
      <c r="U2" s="5">
        <v>0</v>
      </c>
      <c r="V2" s="5">
        <v>0</v>
      </c>
    </row>
    <row r="3" spans="1:22" ht="15" customHeight="1" x14ac:dyDescent="0.15">
      <c r="A3" s="5" t="s">
        <v>8</v>
      </c>
      <c r="B3" s="5">
        <v>1.1000000000000001</v>
      </c>
      <c r="C3" s="5" t="s">
        <v>9</v>
      </c>
      <c r="D3" s="5">
        <v>50</v>
      </c>
      <c r="E3" s="5">
        <v>50</v>
      </c>
      <c r="F3" s="5">
        <v>50</v>
      </c>
      <c r="G3" s="5">
        <v>50</v>
      </c>
      <c r="H3" s="5">
        <v>50</v>
      </c>
      <c r="I3" s="5">
        <v>50</v>
      </c>
      <c r="J3" s="5">
        <v>50</v>
      </c>
      <c r="K3" s="5">
        <v>50</v>
      </c>
      <c r="L3" s="5">
        <v>50</v>
      </c>
      <c r="M3" s="5">
        <v>50</v>
      </c>
      <c r="N3" s="5">
        <v>50</v>
      </c>
      <c r="O3" s="5">
        <v>50</v>
      </c>
      <c r="P3" s="5">
        <v>50</v>
      </c>
      <c r="Q3" s="5">
        <v>50</v>
      </c>
      <c r="R3" s="5">
        <v>50</v>
      </c>
      <c r="S3" s="5">
        <v>50</v>
      </c>
      <c r="T3" s="5">
        <v>50</v>
      </c>
      <c r="U3" s="5"/>
      <c r="V3" s="5"/>
    </row>
    <row r="4" spans="1:22" ht="15" customHeight="1" x14ac:dyDescent="0.15">
      <c r="A4" s="5" t="s">
        <v>10</v>
      </c>
      <c r="B4" s="5">
        <v>1.39</v>
      </c>
      <c r="C4" s="5" t="s">
        <v>9</v>
      </c>
      <c r="D4" s="5">
        <v>50</v>
      </c>
      <c r="E4" s="5">
        <v>50</v>
      </c>
      <c r="F4" s="5">
        <v>50</v>
      </c>
      <c r="G4" s="5">
        <v>50</v>
      </c>
      <c r="H4" s="5">
        <v>50</v>
      </c>
      <c r="I4" s="5">
        <v>50</v>
      </c>
      <c r="J4" s="5">
        <v>50</v>
      </c>
      <c r="K4" s="5">
        <v>50</v>
      </c>
      <c r="L4" s="5">
        <v>50</v>
      </c>
      <c r="M4" s="5">
        <v>50</v>
      </c>
      <c r="N4" s="5">
        <v>50</v>
      </c>
      <c r="O4" s="5">
        <v>50</v>
      </c>
      <c r="P4" s="5">
        <v>50</v>
      </c>
      <c r="Q4" s="5">
        <v>50</v>
      </c>
      <c r="R4" s="5">
        <v>50</v>
      </c>
      <c r="S4" s="5">
        <v>50</v>
      </c>
      <c r="T4" s="5">
        <v>50</v>
      </c>
      <c r="U4" s="5"/>
      <c r="V4" s="5"/>
    </row>
    <row r="5" spans="1:22" ht="15" customHeight="1" x14ac:dyDescent="0.15">
      <c r="A5" s="5" t="s">
        <v>11</v>
      </c>
      <c r="B5" s="5">
        <v>1.1100000000000001</v>
      </c>
      <c r="C5" s="5" t="s">
        <v>9</v>
      </c>
      <c r="D5" s="5">
        <v>25</v>
      </c>
      <c r="E5" s="5">
        <v>25</v>
      </c>
      <c r="F5" s="5">
        <v>25</v>
      </c>
      <c r="G5" s="5">
        <v>25</v>
      </c>
      <c r="H5" s="5">
        <v>25</v>
      </c>
      <c r="I5" s="5">
        <v>25</v>
      </c>
      <c r="J5" s="5">
        <v>25</v>
      </c>
      <c r="K5" s="5">
        <v>25</v>
      </c>
      <c r="L5" s="5">
        <v>25</v>
      </c>
      <c r="M5" s="5">
        <v>25</v>
      </c>
      <c r="N5" s="5">
        <v>25</v>
      </c>
      <c r="O5" s="5">
        <v>25</v>
      </c>
      <c r="P5" s="5">
        <v>25</v>
      </c>
      <c r="Q5" s="5">
        <v>25</v>
      </c>
      <c r="R5" s="5">
        <v>25</v>
      </c>
      <c r="S5" s="5">
        <v>25</v>
      </c>
      <c r="T5" s="5">
        <v>25</v>
      </c>
      <c r="U5" s="5"/>
      <c r="V5" s="5"/>
    </row>
    <row r="6" spans="1:22" ht="15" customHeight="1" x14ac:dyDescent="0.15">
      <c r="A6" s="5" t="s">
        <v>375</v>
      </c>
      <c r="B6" s="5">
        <v>1.1399999999999999</v>
      </c>
      <c r="C6" s="5" t="s">
        <v>9</v>
      </c>
      <c r="D6" s="5">
        <v>22</v>
      </c>
      <c r="E6" s="5">
        <v>22</v>
      </c>
      <c r="F6" s="42">
        <v>22</v>
      </c>
      <c r="G6" s="42">
        <v>22</v>
      </c>
      <c r="H6" s="42">
        <v>22</v>
      </c>
      <c r="I6" s="42">
        <v>22</v>
      </c>
      <c r="J6" s="42">
        <v>22</v>
      </c>
      <c r="K6" s="42">
        <v>22</v>
      </c>
      <c r="L6" s="42">
        <v>22</v>
      </c>
      <c r="M6" s="42">
        <v>22</v>
      </c>
      <c r="N6" s="42">
        <v>22</v>
      </c>
      <c r="O6" s="5">
        <v>22</v>
      </c>
      <c r="P6" s="5">
        <v>22</v>
      </c>
      <c r="Q6" s="5">
        <v>22</v>
      </c>
      <c r="R6" s="5">
        <v>22</v>
      </c>
      <c r="S6" s="5">
        <v>22</v>
      </c>
      <c r="T6" s="5"/>
      <c r="U6" s="5"/>
      <c r="V6" s="5"/>
    </row>
    <row r="7" spans="1:22" ht="15" customHeight="1" x14ac:dyDescent="0.15">
      <c r="A7" s="5" t="s">
        <v>376</v>
      </c>
      <c r="B7" s="5">
        <v>1.1399999999999999</v>
      </c>
      <c r="C7" s="5" t="s">
        <v>9</v>
      </c>
      <c r="D7" s="5">
        <v>43</v>
      </c>
      <c r="E7" s="5">
        <v>43</v>
      </c>
      <c r="F7" s="42">
        <v>43</v>
      </c>
      <c r="G7" s="42">
        <v>43</v>
      </c>
      <c r="H7" s="42">
        <v>43</v>
      </c>
      <c r="I7" s="42">
        <v>43</v>
      </c>
      <c r="J7" s="42">
        <v>43</v>
      </c>
      <c r="K7" s="42">
        <v>43</v>
      </c>
      <c r="L7" s="42">
        <v>43</v>
      </c>
      <c r="M7" s="42">
        <v>43</v>
      </c>
      <c r="N7" s="42">
        <v>43</v>
      </c>
      <c r="O7" s="5">
        <v>43</v>
      </c>
      <c r="P7" s="5">
        <v>43</v>
      </c>
      <c r="Q7" s="5">
        <v>43</v>
      </c>
      <c r="R7" s="5">
        <v>43</v>
      </c>
      <c r="S7" s="5">
        <v>43</v>
      </c>
      <c r="T7" s="5"/>
      <c r="U7" s="5"/>
      <c r="V7" s="5"/>
    </row>
    <row r="8" spans="1:22" ht="15" customHeight="1" x14ac:dyDescent="0.15">
      <c r="A8" s="5" t="s">
        <v>377</v>
      </c>
      <c r="B8" s="5">
        <v>1.1399999999999999</v>
      </c>
      <c r="C8" s="5" t="s">
        <v>9</v>
      </c>
      <c r="D8" s="5">
        <v>31</v>
      </c>
      <c r="E8" s="5">
        <v>31</v>
      </c>
      <c r="F8" s="42">
        <v>31</v>
      </c>
      <c r="G8" s="42">
        <v>31</v>
      </c>
      <c r="H8" s="42">
        <v>31</v>
      </c>
      <c r="I8" s="42">
        <v>31</v>
      </c>
      <c r="J8" s="42">
        <v>31</v>
      </c>
      <c r="K8" s="42">
        <v>31</v>
      </c>
      <c r="L8" s="42">
        <v>31</v>
      </c>
      <c r="M8" s="42">
        <v>31</v>
      </c>
      <c r="N8" s="42">
        <v>31</v>
      </c>
      <c r="O8" s="5">
        <v>31</v>
      </c>
      <c r="P8" s="5">
        <v>31</v>
      </c>
      <c r="Q8" s="5">
        <v>31</v>
      </c>
      <c r="R8" s="5">
        <v>31</v>
      </c>
      <c r="S8" s="5">
        <v>31</v>
      </c>
      <c r="T8" s="5"/>
      <c r="U8" s="5"/>
      <c r="V8" s="5"/>
    </row>
    <row r="9" spans="1:22" ht="15" customHeight="1" x14ac:dyDescent="0.15">
      <c r="A9" s="5" t="s">
        <v>12</v>
      </c>
      <c r="B9" s="5">
        <v>0.78</v>
      </c>
      <c r="C9" s="5" t="s">
        <v>9</v>
      </c>
      <c r="D9" s="5">
        <v>25</v>
      </c>
      <c r="E9" s="5">
        <v>25</v>
      </c>
      <c r="F9" s="5">
        <v>25</v>
      </c>
      <c r="G9" s="5">
        <v>25</v>
      </c>
      <c r="H9" s="5">
        <v>25</v>
      </c>
      <c r="I9" s="5">
        <v>25</v>
      </c>
      <c r="J9" s="5">
        <v>25</v>
      </c>
      <c r="K9" s="5">
        <v>25</v>
      </c>
      <c r="L9" s="5">
        <v>25</v>
      </c>
      <c r="M9" s="5">
        <v>25</v>
      </c>
      <c r="N9" s="5">
        <v>25</v>
      </c>
      <c r="O9" s="5">
        <v>25</v>
      </c>
      <c r="P9" s="5">
        <v>25</v>
      </c>
      <c r="Q9" s="5">
        <v>25</v>
      </c>
      <c r="R9" s="5">
        <v>25</v>
      </c>
      <c r="S9" s="5">
        <v>25</v>
      </c>
      <c r="T9" s="5">
        <v>25</v>
      </c>
      <c r="U9" s="5"/>
      <c r="V9" s="5"/>
    </row>
    <row r="10" spans="1:22" ht="15" customHeight="1" x14ac:dyDescent="0.15">
      <c r="A10" s="5" t="s">
        <v>13</v>
      </c>
      <c r="B10" s="5">
        <v>0.96</v>
      </c>
      <c r="C10" s="5" t="s">
        <v>9</v>
      </c>
      <c r="D10" s="5">
        <v>28</v>
      </c>
      <c r="E10" s="5">
        <v>28</v>
      </c>
      <c r="F10" s="5">
        <v>28</v>
      </c>
      <c r="G10" s="5">
        <v>28</v>
      </c>
      <c r="H10" s="5">
        <v>28</v>
      </c>
      <c r="I10" s="5">
        <v>28</v>
      </c>
      <c r="J10" s="5">
        <v>28</v>
      </c>
      <c r="K10" s="5">
        <v>28</v>
      </c>
      <c r="L10" s="5">
        <v>28</v>
      </c>
      <c r="M10" s="5">
        <v>28</v>
      </c>
      <c r="N10" s="5">
        <v>28</v>
      </c>
      <c r="O10" s="5">
        <v>28</v>
      </c>
      <c r="P10" s="5">
        <v>28</v>
      </c>
      <c r="Q10" s="5">
        <v>28</v>
      </c>
      <c r="R10" s="5">
        <v>28</v>
      </c>
      <c r="S10" s="5">
        <v>28</v>
      </c>
      <c r="T10" s="5">
        <v>28</v>
      </c>
      <c r="U10" s="5"/>
      <c r="V10" s="5"/>
    </row>
    <row r="11" spans="1:22" ht="15" customHeight="1" x14ac:dyDescent="0.15">
      <c r="A11" s="5" t="s">
        <v>14</v>
      </c>
      <c r="B11" s="5">
        <v>0.99</v>
      </c>
      <c r="C11" s="5" t="s">
        <v>9</v>
      </c>
      <c r="D11" s="5">
        <v>10</v>
      </c>
      <c r="E11" s="5">
        <v>10</v>
      </c>
      <c r="F11" s="5">
        <v>10</v>
      </c>
      <c r="G11" s="5">
        <v>10</v>
      </c>
      <c r="H11" s="5">
        <v>10</v>
      </c>
      <c r="I11" s="5">
        <v>10</v>
      </c>
      <c r="J11" s="5">
        <v>10</v>
      </c>
      <c r="K11" s="5">
        <v>10</v>
      </c>
      <c r="L11" s="5">
        <v>10</v>
      </c>
      <c r="M11" s="5">
        <v>10</v>
      </c>
      <c r="N11" s="5">
        <v>10</v>
      </c>
      <c r="O11" s="5">
        <v>10</v>
      </c>
      <c r="P11" s="5">
        <v>10</v>
      </c>
      <c r="Q11" s="5">
        <v>10</v>
      </c>
      <c r="R11" s="5">
        <v>10</v>
      </c>
      <c r="S11" s="5">
        <v>10</v>
      </c>
      <c r="T11" s="5">
        <v>10</v>
      </c>
      <c r="U11" s="5"/>
      <c r="V11" s="5"/>
    </row>
    <row r="12" spans="1:22" ht="15" customHeight="1" x14ac:dyDescent="0.15">
      <c r="A12" s="5" t="s">
        <v>15</v>
      </c>
      <c r="B12" s="5">
        <v>0.37</v>
      </c>
      <c r="C12" s="5" t="s">
        <v>9</v>
      </c>
      <c r="D12" s="5">
        <v>10</v>
      </c>
      <c r="E12" s="5">
        <v>10</v>
      </c>
      <c r="F12" s="5">
        <v>10</v>
      </c>
      <c r="G12" s="5">
        <v>10</v>
      </c>
      <c r="H12" s="5">
        <v>10</v>
      </c>
      <c r="I12" s="5">
        <v>10</v>
      </c>
      <c r="J12" s="5">
        <v>10</v>
      </c>
      <c r="K12" s="5">
        <v>10</v>
      </c>
      <c r="L12" s="5">
        <v>10</v>
      </c>
      <c r="M12" s="5">
        <v>10</v>
      </c>
      <c r="N12" s="5">
        <v>10</v>
      </c>
      <c r="O12" s="5">
        <v>10</v>
      </c>
      <c r="P12" s="5">
        <v>10</v>
      </c>
      <c r="Q12" s="5">
        <v>10</v>
      </c>
      <c r="R12" s="5">
        <v>10</v>
      </c>
      <c r="S12" s="5">
        <v>10</v>
      </c>
      <c r="T12" s="5">
        <v>10</v>
      </c>
      <c r="U12" s="5"/>
      <c r="V12" s="5"/>
    </row>
    <row r="13" spans="1:22" ht="15" customHeight="1" x14ac:dyDescent="0.15">
      <c r="A13" s="5" t="s">
        <v>16</v>
      </c>
      <c r="B13" s="5">
        <v>1.51</v>
      </c>
      <c r="C13" s="5" t="s">
        <v>9</v>
      </c>
      <c r="D13" s="5">
        <v>5</v>
      </c>
      <c r="E13" s="5">
        <v>5</v>
      </c>
      <c r="F13" s="5">
        <v>5</v>
      </c>
      <c r="G13" s="5">
        <v>5</v>
      </c>
      <c r="H13" s="5">
        <v>5</v>
      </c>
      <c r="I13" s="5">
        <v>5</v>
      </c>
      <c r="J13" s="5">
        <v>5</v>
      </c>
      <c r="K13" s="5">
        <v>5</v>
      </c>
      <c r="L13" s="5">
        <v>5</v>
      </c>
      <c r="M13" s="5">
        <v>5</v>
      </c>
      <c r="N13" s="5">
        <v>5</v>
      </c>
      <c r="O13" s="5">
        <v>5</v>
      </c>
      <c r="P13" s="5">
        <v>5</v>
      </c>
      <c r="Q13" s="5">
        <v>5</v>
      </c>
      <c r="R13" s="5">
        <v>5</v>
      </c>
      <c r="S13" s="5">
        <v>5</v>
      </c>
      <c r="T13" s="5">
        <v>5</v>
      </c>
      <c r="U13" s="5"/>
      <c r="V13" s="5"/>
    </row>
    <row r="14" spans="1:22" ht="15" customHeight="1" x14ac:dyDescent="0.15">
      <c r="A14" s="5" t="s">
        <v>17</v>
      </c>
      <c r="B14" s="5">
        <v>1.39</v>
      </c>
      <c r="C14" s="5" t="s">
        <v>9</v>
      </c>
      <c r="D14" s="5">
        <v>5</v>
      </c>
      <c r="E14" s="5">
        <v>5</v>
      </c>
      <c r="F14" s="5">
        <v>5</v>
      </c>
      <c r="G14" s="5">
        <v>5</v>
      </c>
      <c r="H14" s="5">
        <v>5</v>
      </c>
      <c r="I14" s="5">
        <v>5</v>
      </c>
      <c r="J14" s="5">
        <v>5</v>
      </c>
      <c r="K14" s="5">
        <v>5</v>
      </c>
      <c r="L14" s="5">
        <v>5</v>
      </c>
      <c r="M14" s="5">
        <v>5</v>
      </c>
      <c r="N14" s="5">
        <v>5</v>
      </c>
      <c r="O14" s="5">
        <v>5</v>
      </c>
      <c r="P14" s="5">
        <v>5</v>
      </c>
      <c r="Q14" s="5">
        <v>5</v>
      </c>
      <c r="R14" s="5">
        <v>5</v>
      </c>
      <c r="S14" s="5">
        <v>5</v>
      </c>
      <c r="T14" s="5">
        <v>5</v>
      </c>
      <c r="U14" s="5"/>
      <c r="V14" s="5"/>
    </row>
    <row r="15" spans="1:22" ht="15" customHeight="1" x14ac:dyDescent="0.15">
      <c r="A15" s="5" t="s">
        <v>18</v>
      </c>
      <c r="B15" s="5">
        <v>1</v>
      </c>
      <c r="C15" s="5" t="s">
        <v>9</v>
      </c>
      <c r="D15" s="5">
        <v>5</v>
      </c>
      <c r="E15" s="5">
        <v>5</v>
      </c>
      <c r="F15" s="5">
        <v>5</v>
      </c>
      <c r="G15" s="5">
        <v>5</v>
      </c>
      <c r="H15" s="5">
        <v>5</v>
      </c>
      <c r="I15" s="5">
        <v>5</v>
      </c>
      <c r="J15" s="5">
        <v>5</v>
      </c>
      <c r="K15" s="5">
        <v>5</v>
      </c>
      <c r="L15" s="5">
        <v>5</v>
      </c>
      <c r="M15" s="5">
        <v>5</v>
      </c>
      <c r="N15" s="5">
        <v>5</v>
      </c>
      <c r="O15" s="5">
        <v>5</v>
      </c>
      <c r="P15" s="5">
        <v>5</v>
      </c>
      <c r="Q15" s="5">
        <v>5</v>
      </c>
      <c r="R15" s="5">
        <v>5</v>
      </c>
      <c r="S15" s="5">
        <v>5</v>
      </c>
      <c r="T15" s="5">
        <v>5</v>
      </c>
      <c r="U15" s="5"/>
      <c r="V15" s="5"/>
    </row>
    <row r="16" spans="1:22" ht="15" customHeight="1" x14ac:dyDescent="0.15">
      <c r="A16" s="5" t="s">
        <v>19</v>
      </c>
      <c r="B16" s="5">
        <v>1</v>
      </c>
      <c r="C16" s="5" t="s">
        <v>9</v>
      </c>
      <c r="D16" s="5">
        <v>25</v>
      </c>
      <c r="E16" s="5">
        <v>25</v>
      </c>
      <c r="F16" s="5">
        <v>25</v>
      </c>
      <c r="G16" s="5">
        <v>25</v>
      </c>
      <c r="H16" s="5">
        <v>25</v>
      </c>
      <c r="I16" s="5">
        <v>25</v>
      </c>
      <c r="J16" s="5">
        <v>25</v>
      </c>
      <c r="K16" s="5">
        <v>25</v>
      </c>
      <c r="L16" s="5">
        <v>25</v>
      </c>
      <c r="M16" s="5">
        <v>25</v>
      </c>
      <c r="N16" s="5">
        <v>25</v>
      </c>
      <c r="O16" s="5">
        <v>25</v>
      </c>
      <c r="P16" s="5">
        <v>25</v>
      </c>
      <c r="Q16" s="5">
        <v>25</v>
      </c>
      <c r="R16" s="5">
        <v>25</v>
      </c>
      <c r="S16" s="5">
        <v>25</v>
      </c>
      <c r="T16" s="5">
        <v>25</v>
      </c>
      <c r="U16" s="5"/>
      <c r="V16" s="5"/>
    </row>
    <row r="17" spans="1:22" ht="15" customHeight="1" x14ac:dyDescent="0.15">
      <c r="A17" s="5" t="s">
        <v>20</v>
      </c>
      <c r="B17" s="5">
        <v>1</v>
      </c>
      <c r="C17" s="5" t="s">
        <v>9</v>
      </c>
      <c r="D17" s="5">
        <v>24</v>
      </c>
      <c r="E17" s="5">
        <v>24</v>
      </c>
      <c r="F17" s="5">
        <v>24</v>
      </c>
      <c r="G17" s="5">
        <v>24</v>
      </c>
      <c r="H17" s="5">
        <v>24</v>
      </c>
      <c r="I17" s="5">
        <v>24</v>
      </c>
      <c r="J17" s="5">
        <v>24</v>
      </c>
      <c r="K17" s="5">
        <v>24</v>
      </c>
      <c r="L17" s="5">
        <v>24</v>
      </c>
      <c r="M17" s="5">
        <v>24</v>
      </c>
      <c r="N17" s="5">
        <v>24</v>
      </c>
      <c r="O17" s="5">
        <v>24</v>
      </c>
      <c r="P17" s="5">
        <v>24</v>
      </c>
      <c r="Q17" s="5">
        <v>24</v>
      </c>
      <c r="R17" s="5">
        <v>24</v>
      </c>
      <c r="S17" s="5">
        <v>24</v>
      </c>
      <c r="T17" s="5">
        <v>24</v>
      </c>
      <c r="U17" s="5"/>
      <c r="V17" s="5"/>
    </row>
    <row r="18" spans="1:22" ht="15" customHeight="1" x14ac:dyDescent="0.15">
      <c r="A18" s="5" t="s">
        <v>21</v>
      </c>
      <c r="B18" s="5">
        <v>1</v>
      </c>
      <c r="C18" s="5" t="s">
        <v>9</v>
      </c>
      <c r="D18" s="5">
        <v>25</v>
      </c>
      <c r="E18" s="5">
        <v>25</v>
      </c>
      <c r="F18" s="5">
        <v>25</v>
      </c>
      <c r="G18" s="5">
        <v>25</v>
      </c>
      <c r="H18" s="5">
        <v>25</v>
      </c>
      <c r="I18" s="5">
        <v>25</v>
      </c>
      <c r="J18" s="5">
        <v>25</v>
      </c>
      <c r="K18" s="5">
        <v>25</v>
      </c>
      <c r="L18" s="5">
        <v>25</v>
      </c>
      <c r="M18" s="5">
        <v>25</v>
      </c>
      <c r="N18" s="5">
        <v>25</v>
      </c>
      <c r="O18" s="5">
        <v>25</v>
      </c>
      <c r="P18" s="5">
        <v>25</v>
      </c>
      <c r="Q18" s="5">
        <v>25</v>
      </c>
      <c r="R18" s="5">
        <v>25</v>
      </c>
      <c r="S18" s="5">
        <v>25</v>
      </c>
      <c r="T18" s="5">
        <v>25</v>
      </c>
      <c r="U18" s="5"/>
      <c r="V18" s="5"/>
    </row>
    <row r="19" spans="1:22" ht="15" customHeight="1" x14ac:dyDescent="0.15">
      <c r="A19" s="5" t="s">
        <v>22</v>
      </c>
      <c r="B19" s="5">
        <v>1</v>
      </c>
      <c r="C19" s="5" t="s">
        <v>9</v>
      </c>
      <c r="D19" s="5">
        <v>5</v>
      </c>
      <c r="E19" s="5">
        <v>5</v>
      </c>
      <c r="F19" s="5">
        <v>5</v>
      </c>
      <c r="G19" s="5">
        <v>5</v>
      </c>
      <c r="H19" s="5">
        <v>5</v>
      </c>
      <c r="I19" s="5">
        <v>5</v>
      </c>
      <c r="J19" s="5">
        <v>5</v>
      </c>
      <c r="K19" s="5">
        <v>5</v>
      </c>
      <c r="L19" s="5">
        <v>5</v>
      </c>
      <c r="M19" s="5">
        <v>5</v>
      </c>
      <c r="N19" s="5">
        <v>5</v>
      </c>
      <c r="O19" s="5">
        <v>5</v>
      </c>
      <c r="P19" s="5">
        <v>5</v>
      </c>
      <c r="Q19" s="5">
        <v>5</v>
      </c>
      <c r="R19" s="5">
        <v>5</v>
      </c>
      <c r="S19" s="5">
        <v>5</v>
      </c>
      <c r="T19" s="5">
        <v>5</v>
      </c>
      <c r="U19" s="5"/>
      <c r="V19" s="5"/>
    </row>
    <row r="20" spans="1:22" ht="15" customHeight="1" x14ac:dyDescent="0.15">
      <c r="A20" s="6" t="s">
        <v>525</v>
      </c>
      <c r="B20" s="5"/>
      <c r="C20" s="5" t="s">
        <v>9</v>
      </c>
      <c r="D20" s="5">
        <v>100</v>
      </c>
      <c r="E20" s="5">
        <v>100</v>
      </c>
      <c r="F20" s="5">
        <v>100</v>
      </c>
      <c r="G20" s="5">
        <v>100</v>
      </c>
      <c r="H20" s="5">
        <v>100</v>
      </c>
      <c r="I20" s="5">
        <v>100</v>
      </c>
      <c r="J20" s="5">
        <v>100</v>
      </c>
      <c r="K20" s="5">
        <v>100</v>
      </c>
      <c r="L20" s="5">
        <v>100</v>
      </c>
      <c r="M20" s="5">
        <v>100</v>
      </c>
      <c r="N20" s="5">
        <v>100</v>
      </c>
      <c r="O20" s="5">
        <v>100</v>
      </c>
      <c r="P20" s="5">
        <v>100</v>
      </c>
      <c r="Q20" s="5">
        <v>100</v>
      </c>
      <c r="R20" s="5">
        <v>100</v>
      </c>
      <c r="S20" s="5">
        <v>100</v>
      </c>
      <c r="T20" s="5">
        <v>100</v>
      </c>
      <c r="U20" s="5">
        <v>100</v>
      </c>
      <c r="V20" s="5">
        <v>100</v>
      </c>
    </row>
    <row r="21" spans="1:22" ht="15" customHeight="1" x14ac:dyDescent="0.15">
      <c r="A21" s="6" t="s">
        <v>23</v>
      </c>
      <c r="B21" s="5">
        <v>1.04</v>
      </c>
      <c r="C21" s="5" t="s">
        <v>9</v>
      </c>
      <c r="D21" s="5"/>
      <c r="E21" s="5"/>
      <c r="F21" s="42"/>
      <c r="G21" s="42"/>
      <c r="H21" s="42"/>
      <c r="I21" s="42"/>
      <c r="J21" s="42"/>
      <c r="K21" s="42"/>
      <c r="L21" s="42"/>
      <c r="M21" s="42"/>
      <c r="N21" s="42"/>
      <c r="O21" s="5"/>
      <c r="P21" s="5"/>
      <c r="Q21" s="5"/>
      <c r="R21" s="5"/>
      <c r="S21" s="5"/>
      <c r="T21" s="5"/>
      <c r="U21" s="5">
        <v>50</v>
      </c>
      <c r="V21" s="5">
        <v>100</v>
      </c>
    </row>
  </sheetData>
  <pageMargins left="0.7" right="0.7" top="0.75" bottom="0.75" header="0.3" footer="0.3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C49"/>
  <sheetViews>
    <sheetView workbookViewId="0"/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10" ht="15" customHeight="1" x14ac:dyDescent="0.15">
      <c r="A1" t="s">
        <v>441</v>
      </c>
    </row>
    <row r="2" spans="1:10" s="2" customFormat="1" ht="50.25" customHeight="1" x14ac:dyDescent="0.15">
      <c r="B2" s="2" t="s">
        <v>280</v>
      </c>
      <c r="C2" s="2" t="s">
        <v>25</v>
      </c>
      <c r="D2" s="2" t="s">
        <v>137</v>
      </c>
      <c r="E2" s="2" t="s">
        <v>138</v>
      </c>
      <c r="F2" s="2" t="s">
        <v>139</v>
      </c>
      <c r="G2" s="2" t="s">
        <v>140</v>
      </c>
      <c r="H2" s="2" t="s">
        <v>128</v>
      </c>
      <c r="I2" s="2" t="s">
        <v>141</v>
      </c>
      <c r="J2" s="2" t="s">
        <v>142</v>
      </c>
    </row>
    <row r="3" spans="1:10" ht="15" customHeight="1" x14ac:dyDescent="0.2">
      <c r="A3" s="24" t="s">
        <v>456</v>
      </c>
      <c r="B3" s="1" t="s">
        <v>302</v>
      </c>
      <c r="C3" s="1">
        <v>14</v>
      </c>
      <c r="D3" s="1">
        <v>50</v>
      </c>
      <c r="E3" s="1">
        <v>937.05582751600866</v>
      </c>
      <c r="F3" s="1">
        <v>1004.3088320796076</v>
      </c>
      <c r="G3" s="1">
        <v>71.736345148543364</v>
      </c>
      <c r="I3" s="1">
        <f>SUM(E22:G22,K22:N22,S22:V22,AD22:AJ22,AQ22:AX22,AZ22:BC22)/100*G3</f>
        <v>69.620946094684257</v>
      </c>
      <c r="J3" s="1">
        <f>SUM(B22:D22,H22:J22,O22:R22,W22:AC22,AK22:AP22,AY22)/100*G3</f>
        <v>2.1153990538591216</v>
      </c>
    </row>
    <row r="4" spans="1:10" ht="15" customHeight="1" x14ac:dyDescent="0.2">
      <c r="A4" s="24" t="s">
        <v>456</v>
      </c>
      <c r="B4" s="1" t="s">
        <v>303</v>
      </c>
      <c r="C4" s="1">
        <v>13</v>
      </c>
      <c r="D4" s="1">
        <v>50</v>
      </c>
      <c r="E4" s="1">
        <v>1071.2795950241352</v>
      </c>
      <c r="F4" s="1">
        <v>1149.2705009883841</v>
      </c>
      <c r="G4" s="1">
        <v>88.405423152952608</v>
      </c>
      <c r="I4" s="1">
        <f t="shared" ref="I4:I18" si="0">SUM(E23:G23,K23:N23,S23:V23,AD23:AJ23,AQ23:AX23,AZ23:BC23)/100*G4</f>
        <v>85.993927455801696</v>
      </c>
      <c r="J4" s="1">
        <f t="shared" ref="J4:J18" si="1">SUM(B23:D23,H23:J23,O23:R23,W23:AC23,AK23:AP23,AY23)/100*G4</f>
        <v>2.4114956971509245</v>
      </c>
    </row>
    <row r="5" spans="1:10" ht="15" customHeight="1" x14ac:dyDescent="0.2">
      <c r="A5" s="24" t="s">
        <v>456</v>
      </c>
      <c r="B5" s="1" t="s">
        <v>442</v>
      </c>
      <c r="C5" s="1">
        <v>13</v>
      </c>
      <c r="D5" s="1">
        <v>50</v>
      </c>
      <c r="E5" s="1">
        <v>1046.512896981277</v>
      </c>
      <c r="F5" s="1">
        <v>1122.5224671020972</v>
      </c>
      <c r="G5" s="1">
        <v>86.347882084776671</v>
      </c>
      <c r="I5" s="1">
        <f t="shared" si="0"/>
        <v>83.340880186096769</v>
      </c>
      <c r="J5" s="1">
        <f t="shared" si="1"/>
        <v>3.0070018986799529</v>
      </c>
    </row>
    <row r="6" spans="1:10" ht="15" customHeight="1" x14ac:dyDescent="0.2">
      <c r="A6" s="24" t="s">
        <v>456</v>
      </c>
      <c r="B6" s="1" t="s">
        <v>443</v>
      </c>
      <c r="C6" s="1">
        <v>13</v>
      </c>
      <c r="D6" s="1">
        <v>50</v>
      </c>
      <c r="E6" s="1">
        <v>793.78696651436485</v>
      </c>
      <c r="F6" s="1">
        <v>849.57846219783164</v>
      </c>
      <c r="G6" s="1">
        <v>65.352189399833208</v>
      </c>
      <c r="I6" s="1">
        <f t="shared" si="0"/>
        <v>62.886762249326559</v>
      </c>
      <c r="J6" s="1">
        <f t="shared" si="1"/>
        <v>2.4654271505066552</v>
      </c>
    </row>
    <row r="7" spans="1:10" ht="15" customHeight="1" x14ac:dyDescent="0.2">
      <c r="A7" s="24" t="s">
        <v>456</v>
      </c>
      <c r="B7" s="1" t="s">
        <v>444</v>
      </c>
      <c r="C7" s="1">
        <v>26</v>
      </c>
      <c r="D7" s="1">
        <v>50</v>
      </c>
      <c r="E7" s="1">
        <v>1044.2495604791811</v>
      </c>
      <c r="F7" s="1">
        <v>1120.0780636798338</v>
      </c>
      <c r="G7" s="1">
        <v>43.079925526147449</v>
      </c>
      <c r="I7" s="1">
        <f t="shared" si="0"/>
        <v>41.680173373366159</v>
      </c>
      <c r="J7" s="1">
        <f t="shared" si="1"/>
        <v>1.3997521527812944</v>
      </c>
    </row>
    <row r="8" spans="1:10" ht="15" customHeight="1" x14ac:dyDescent="0.2">
      <c r="A8" s="24" t="s">
        <v>456</v>
      </c>
      <c r="B8" s="1" t="s">
        <v>445</v>
      </c>
      <c r="C8" s="1">
        <v>16</v>
      </c>
      <c r="D8" s="1">
        <v>50</v>
      </c>
      <c r="E8" s="1">
        <v>1054.7798060743148</v>
      </c>
      <c r="F8" s="1">
        <v>1131.450728922578</v>
      </c>
      <c r="G8" s="1">
        <v>70.715670557661127</v>
      </c>
      <c r="I8" s="1">
        <f t="shared" si="0"/>
        <v>68.645771009480939</v>
      </c>
      <c r="J8" s="1">
        <f t="shared" si="1"/>
        <v>2.0698995481801634</v>
      </c>
    </row>
    <row r="9" spans="1:10" ht="15" customHeight="1" x14ac:dyDescent="0.2">
      <c r="A9" s="24" t="s">
        <v>456</v>
      </c>
      <c r="B9" s="1" t="s">
        <v>446</v>
      </c>
      <c r="C9" s="1">
        <v>18</v>
      </c>
      <c r="D9" s="1">
        <v>50</v>
      </c>
      <c r="E9" s="1">
        <v>944.14800324465068</v>
      </c>
      <c r="F9" s="1">
        <v>1011.9683818665408</v>
      </c>
      <c r="G9" s="1">
        <v>56.220465659252262</v>
      </c>
      <c r="I9" s="1">
        <f t="shared" si="0"/>
        <v>54.590067478174255</v>
      </c>
      <c r="J9" s="1">
        <f t="shared" si="1"/>
        <v>1.6303981810780153</v>
      </c>
    </row>
    <row r="10" spans="1:10" ht="15" customHeight="1" x14ac:dyDescent="0.2">
      <c r="A10" s="24" t="s">
        <v>456</v>
      </c>
      <c r="B10" s="1" t="s">
        <v>447</v>
      </c>
      <c r="C10" s="1">
        <v>15</v>
      </c>
      <c r="D10" s="1">
        <v>50</v>
      </c>
      <c r="E10" s="1">
        <v>847.56134377348656</v>
      </c>
      <c r="F10" s="1">
        <v>907.65478963768396</v>
      </c>
      <c r="G10" s="1">
        <v>60.510319309178911</v>
      </c>
      <c r="I10" s="1">
        <f t="shared" si="0"/>
        <v>58.975612553389745</v>
      </c>
      <c r="J10" s="1">
        <f t="shared" si="1"/>
        <v>1.5347067557891629</v>
      </c>
    </row>
    <row r="11" spans="1:10" ht="15" customHeight="1" x14ac:dyDescent="0.2">
      <c r="A11" s="24" t="s">
        <v>457</v>
      </c>
      <c r="B11" s="1" t="s">
        <v>448</v>
      </c>
      <c r="C11" s="1">
        <v>13</v>
      </c>
      <c r="D11" s="1">
        <v>50</v>
      </c>
      <c r="E11" s="1">
        <v>936.98557390069357</v>
      </c>
      <c r="F11" s="1">
        <v>1004.2329581750673</v>
      </c>
      <c r="G11" s="1">
        <v>77.248689090389789</v>
      </c>
      <c r="I11" s="1">
        <f t="shared" si="0"/>
        <v>74.902613003923932</v>
      </c>
      <c r="J11" s="1">
        <f t="shared" si="1"/>
        <v>2.3460760864658474</v>
      </c>
    </row>
    <row r="12" spans="1:10" ht="15" customHeight="1" x14ac:dyDescent="0.2">
      <c r="A12" s="24" t="s">
        <v>457</v>
      </c>
      <c r="B12" s="1" t="s">
        <v>449</v>
      </c>
      <c r="C12" s="1">
        <v>17</v>
      </c>
      <c r="D12" s="1">
        <v>50</v>
      </c>
      <c r="E12" s="1">
        <v>959.79139134316836</v>
      </c>
      <c r="F12" s="1">
        <v>1028.8632410129399</v>
      </c>
      <c r="G12" s="1">
        <v>60.521367118408236</v>
      </c>
      <c r="I12" s="1">
        <f t="shared" si="0"/>
        <v>58.887339333991306</v>
      </c>
      <c r="J12" s="1">
        <f t="shared" si="1"/>
        <v>1.6340277844169353</v>
      </c>
    </row>
    <row r="13" spans="1:10" ht="15" customHeight="1" x14ac:dyDescent="0.2">
      <c r="A13" s="24" t="s">
        <v>457</v>
      </c>
      <c r="B13" s="1" t="s">
        <v>450</v>
      </c>
      <c r="C13" s="1">
        <v>11</v>
      </c>
      <c r="D13" s="1">
        <v>50</v>
      </c>
      <c r="E13" s="1">
        <v>890.53507615289618</v>
      </c>
      <c r="F13" s="1">
        <v>954.06642060744616</v>
      </c>
      <c r="G13" s="1">
        <v>86.733310964313262</v>
      </c>
      <c r="I13" s="1">
        <f t="shared" si="0"/>
        <v>84.302368980390824</v>
      </c>
      <c r="J13" s="1">
        <f t="shared" si="1"/>
        <v>2.4309419839224478</v>
      </c>
    </row>
    <row r="14" spans="1:10" ht="15" customHeight="1" x14ac:dyDescent="0.2">
      <c r="A14" s="24" t="s">
        <v>457</v>
      </c>
      <c r="B14" s="1" t="s">
        <v>451</v>
      </c>
      <c r="C14" s="1">
        <v>12</v>
      </c>
      <c r="D14" s="1">
        <v>50</v>
      </c>
      <c r="E14" s="1">
        <v>852.17362614880153</v>
      </c>
      <c r="F14" s="1">
        <v>912.63605460302369</v>
      </c>
      <c r="G14" s="1">
        <v>76.053004550251984</v>
      </c>
      <c r="I14" s="1">
        <f t="shared" si="0"/>
        <v>74.159597354013954</v>
      </c>
      <c r="J14" s="1">
        <f t="shared" si="1"/>
        <v>1.8934071962380277</v>
      </c>
    </row>
    <row r="15" spans="1:10" ht="15" customHeight="1" x14ac:dyDescent="0.2">
      <c r="A15" s="24" t="s">
        <v>457</v>
      </c>
      <c r="B15" s="1" t="s">
        <v>452</v>
      </c>
      <c r="C15" s="1">
        <v>22</v>
      </c>
      <c r="D15" s="1">
        <v>50</v>
      </c>
      <c r="E15" s="1">
        <v>846.0830357541995</v>
      </c>
      <c r="F15" s="1">
        <v>906.05821697685326</v>
      </c>
      <c r="G15" s="1">
        <v>41.184464408038792</v>
      </c>
      <c r="I15" s="1">
        <f t="shared" si="0"/>
        <v>39.762486438368782</v>
      </c>
      <c r="J15" s="1">
        <f t="shared" si="1"/>
        <v>1.4219779696700177</v>
      </c>
    </row>
    <row r="16" spans="1:10" ht="15" customHeight="1" x14ac:dyDescent="0.2">
      <c r="A16" s="24" t="s">
        <v>457</v>
      </c>
      <c r="B16" s="1" t="s">
        <v>453</v>
      </c>
      <c r="C16" s="1">
        <v>15</v>
      </c>
      <c r="D16" s="1">
        <v>50</v>
      </c>
      <c r="E16" s="1">
        <v>804.17301249856951</v>
      </c>
      <c r="F16" s="1">
        <v>860.79539186077318</v>
      </c>
      <c r="G16" s="1">
        <v>57.386359457384891</v>
      </c>
      <c r="I16" s="1">
        <f t="shared" si="0"/>
        <v>55.719361812670442</v>
      </c>
      <c r="J16" s="1">
        <f t="shared" si="1"/>
        <v>1.6669976447144097</v>
      </c>
    </row>
    <row r="17" spans="1:55" ht="15" customHeight="1" x14ac:dyDescent="0.2">
      <c r="A17" s="24" t="s">
        <v>457</v>
      </c>
      <c r="B17" s="1" t="s">
        <v>454</v>
      </c>
      <c r="C17" s="1">
        <v>16</v>
      </c>
      <c r="D17" s="1">
        <v>50</v>
      </c>
      <c r="E17" s="1">
        <v>1073.2187470204624</v>
      </c>
      <c r="F17" s="1">
        <v>1151.3647851444173</v>
      </c>
      <c r="G17" s="1">
        <v>71.96029907152608</v>
      </c>
      <c r="I17" s="1">
        <f t="shared" si="0"/>
        <v>69.945853976742512</v>
      </c>
      <c r="J17" s="1">
        <f t="shared" si="1"/>
        <v>2.0144450947835675</v>
      </c>
    </row>
    <row r="18" spans="1:55" ht="15" customHeight="1" x14ac:dyDescent="0.2">
      <c r="A18" s="24" t="s">
        <v>457</v>
      </c>
      <c r="B18" s="1" t="s">
        <v>455</v>
      </c>
      <c r="C18" s="1">
        <v>13</v>
      </c>
      <c r="D18" s="1">
        <v>50</v>
      </c>
      <c r="E18" s="1">
        <v>1052.5620507378703</v>
      </c>
      <c r="F18" s="1">
        <v>1129.0555531592177</v>
      </c>
      <c r="G18" s="1">
        <v>86.850427166093681</v>
      </c>
      <c r="I18" s="1">
        <f t="shared" si="0"/>
        <v>84.336808768162399</v>
      </c>
      <c r="J18" s="1">
        <f t="shared" si="1"/>
        <v>2.5136183979312956</v>
      </c>
    </row>
    <row r="20" spans="1:55" ht="15" customHeight="1" x14ac:dyDescent="0.15">
      <c r="A20" s="1" t="s">
        <v>143</v>
      </c>
    </row>
    <row r="21" spans="1:55" ht="15" customHeight="1" x14ac:dyDescent="0.15">
      <c r="A21" s="1" t="s">
        <v>24</v>
      </c>
      <c r="B21" s="1" t="s">
        <v>144</v>
      </c>
      <c r="C21" s="1" t="s">
        <v>145</v>
      </c>
      <c r="D21" s="1" t="s">
        <v>146</v>
      </c>
      <c r="E21" s="1" t="s">
        <v>147</v>
      </c>
      <c r="F21" s="1" t="s">
        <v>68</v>
      </c>
      <c r="G21" s="1" t="s">
        <v>69</v>
      </c>
      <c r="H21" s="1" t="s">
        <v>148</v>
      </c>
      <c r="I21" s="1" t="s">
        <v>149</v>
      </c>
      <c r="J21" s="1" t="s">
        <v>150</v>
      </c>
      <c r="K21" s="1" t="s">
        <v>151</v>
      </c>
      <c r="L21" s="1" t="s">
        <v>70</v>
      </c>
      <c r="M21" s="1" t="s">
        <v>71</v>
      </c>
      <c r="N21" s="1" t="s">
        <v>72</v>
      </c>
      <c r="O21" s="1" t="s">
        <v>152</v>
      </c>
      <c r="P21" s="1" t="s">
        <v>132</v>
      </c>
      <c r="Q21" s="1" t="s">
        <v>133</v>
      </c>
      <c r="R21" s="1" t="s">
        <v>153</v>
      </c>
      <c r="S21" s="1" t="s">
        <v>134</v>
      </c>
      <c r="T21" s="1" t="s">
        <v>73</v>
      </c>
      <c r="U21" s="1" t="s">
        <v>74</v>
      </c>
      <c r="V21" s="1" t="s">
        <v>75</v>
      </c>
      <c r="W21" s="1" t="s">
        <v>154</v>
      </c>
      <c r="X21" s="1" t="s">
        <v>155</v>
      </c>
      <c r="Y21" s="1" t="s">
        <v>156</v>
      </c>
      <c r="Z21" s="1" t="s">
        <v>157</v>
      </c>
      <c r="AA21" s="1" t="s">
        <v>135</v>
      </c>
      <c r="AB21" s="1" t="s">
        <v>136</v>
      </c>
      <c r="AC21" s="1" t="s">
        <v>158</v>
      </c>
      <c r="AD21" s="1" t="s">
        <v>159</v>
      </c>
      <c r="AE21" s="1" t="s">
        <v>76</v>
      </c>
      <c r="AF21" s="1" t="s">
        <v>77</v>
      </c>
      <c r="AG21" s="1" t="s">
        <v>78</v>
      </c>
      <c r="AH21" s="1" t="s">
        <v>79</v>
      </c>
      <c r="AI21" s="1" t="s">
        <v>80</v>
      </c>
      <c r="AJ21" s="1" t="s">
        <v>81</v>
      </c>
      <c r="AK21" s="1" t="s">
        <v>160</v>
      </c>
      <c r="AL21" s="1" t="s">
        <v>161</v>
      </c>
      <c r="AM21" s="1" t="s">
        <v>162</v>
      </c>
      <c r="AN21" s="1" t="s">
        <v>163</v>
      </c>
      <c r="AO21" s="1" t="s">
        <v>164</v>
      </c>
      <c r="AP21" s="1" t="s">
        <v>165</v>
      </c>
      <c r="AQ21" s="1" t="s">
        <v>166</v>
      </c>
      <c r="AR21" s="1" t="s">
        <v>82</v>
      </c>
      <c r="AS21" s="1" t="s">
        <v>83</v>
      </c>
      <c r="AT21" s="1" t="s">
        <v>84</v>
      </c>
      <c r="AU21" s="1" t="s">
        <v>85</v>
      </c>
      <c r="AV21" s="1" t="s">
        <v>86</v>
      </c>
      <c r="AW21" s="1" t="s">
        <v>87</v>
      </c>
      <c r="AX21" s="1" t="s">
        <v>167</v>
      </c>
      <c r="AY21" s="1" t="s">
        <v>168</v>
      </c>
      <c r="AZ21" s="1" t="s">
        <v>169</v>
      </c>
      <c r="BA21" s="1" t="s">
        <v>88</v>
      </c>
      <c r="BB21" s="1" t="s">
        <v>89</v>
      </c>
      <c r="BC21" s="1" t="s">
        <v>90</v>
      </c>
    </row>
    <row r="22" spans="1:55" ht="15" customHeight="1" x14ac:dyDescent="0.15">
      <c r="A22" s="1" t="str">
        <f>A3</f>
        <v>WT liver</v>
      </c>
      <c r="B22" s="1">
        <v>7.5926829311561111E-2</v>
      </c>
      <c r="C22" s="1">
        <v>0.24801419075323972</v>
      </c>
      <c r="D22" s="1">
        <v>5.8947402127727588E-2</v>
      </c>
      <c r="E22" s="1">
        <v>0.188773647330854</v>
      </c>
      <c r="F22" s="1">
        <v>0.10600700155893725</v>
      </c>
      <c r="G22" s="1">
        <v>0.1028903151429239</v>
      </c>
      <c r="H22" s="1">
        <v>8.6433346983767562E-2</v>
      </c>
      <c r="I22" s="1">
        <v>0.12861465038165804</v>
      </c>
      <c r="J22" s="1">
        <v>0.11402639396495479</v>
      </c>
      <c r="K22" s="1">
        <v>6.5015143775421849E-2</v>
      </c>
      <c r="L22" s="1">
        <v>0.14442228685826289</v>
      </c>
      <c r="M22" s="1">
        <v>0.78486587846108036</v>
      </c>
      <c r="N22" s="1">
        <v>1.720722644351129</v>
      </c>
      <c r="O22" s="1">
        <v>0.19290477014543872</v>
      </c>
      <c r="P22" s="1">
        <v>0.13631830904664197</v>
      </c>
      <c r="Q22" s="1">
        <v>0.1904963459247612</v>
      </c>
      <c r="R22" s="1">
        <v>0.10877272756151116</v>
      </c>
      <c r="S22" s="1">
        <v>1.1590254664393991</v>
      </c>
      <c r="T22" s="1">
        <v>15.755139093935826</v>
      </c>
      <c r="U22" s="1">
        <v>6.6842933368587651</v>
      </c>
      <c r="V22" s="1">
        <v>0.25347475249187063</v>
      </c>
      <c r="W22" s="1">
        <v>2.8869540223965252E-2</v>
      </c>
      <c r="X22" s="1">
        <v>6.5569341340506931E-2</v>
      </c>
      <c r="Y22" s="1">
        <v>0.14194972911960291</v>
      </c>
      <c r="Z22" s="1">
        <v>0.10422023498337915</v>
      </c>
      <c r="AA22" s="1">
        <v>0.27732470549027599</v>
      </c>
      <c r="AB22" s="1">
        <v>9.7234489457767387E-2</v>
      </c>
      <c r="AC22" s="1">
        <v>3.0196992272214132E-2</v>
      </c>
      <c r="AD22" s="1">
        <v>8.9475847635569067E-3</v>
      </c>
      <c r="AE22" s="1">
        <v>1.1966255423328944</v>
      </c>
      <c r="AF22" s="1">
        <v>16.201148454220039</v>
      </c>
      <c r="AG22" s="1">
        <v>4.9335161220094434</v>
      </c>
      <c r="AH22" s="1">
        <v>10.860600638170826</v>
      </c>
      <c r="AI22" s="1">
        <v>1.2981699138735852</v>
      </c>
      <c r="AJ22" s="1">
        <v>8.2779284164827799E-2</v>
      </c>
      <c r="AK22" s="1">
        <v>5.6582285631893145E-2</v>
      </c>
      <c r="AL22" s="1">
        <v>0.11619990617539168</v>
      </c>
      <c r="AM22" s="1">
        <v>0.32041026584628224</v>
      </c>
      <c r="AN22" s="1">
        <v>8.6956544783782772E-2</v>
      </c>
      <c r="AO22" s="1">
        <v>9.1175991778167167E-2</v>
      </c>
      <c r="AP22" s="1">
        <v>1.3042705796128595E-2</v>
      </c>
      <c r="AQ22" s="1">
        <v>0.34095863288418182</v>
      </c>
      <c r="AR22" s="1">
        <v>11.023886972839387</v>
      </c>
      <c r="AS22" s="1">
        <v>4.2480645401583699</v>
      </c>
      <c r="AT22" s="1">
        <v>12.700058463688679</v>
      </c>
      <c r="AU22" s="1">
        <v>1.4873232106707199</v>
      </c>
      <c r="AV22" s="1">
        <v>0.16537549800776907</v>
      </c>
      <c r="AW22" s="1">
        <v>3.3185237830218074E-2</v>
      </c>
      <c r="AX22" s="1">
        <v>5.2500582248392193E-2</v>
      </c>
      <c r="AY22" s="1">
        <v>0.17866486577259347</v>
      </c>
      <c r="AZ22" s="1">
        <v>1.5067674054005276</v>
      </c>
      <c r="BA22" s="1">
        <v>3.4471866701026372</v>
      </c>
      <c r="BB22" s="1">
        <v>0.38916448156026928</v>
      </c>
      <c r="BC22" s="1">
        <v>0.110258632996001</v>
      </c>
    </row>
    <row r="23" spans="1:55" ht="15" customHeight="1" x14ac:dyDescent="0.15">
      <c r="A23" s="1" t="str">
        <f t="shared" ref="A23:A37" si="2">A4</f>
        <v>WT liver</v>
      </c>
      <c r="B23" s="1">
        <v>5.6985077208353663E-2</v>
      </c>
      <c r="C23" s="1">
        <v>0.18889261885311301</v>
      </c>
      <c r="D23" s="1">
        <v>7.0025357640918398E-2</v>
      </c>
      <c r="E23" s="1">
        <v>0.13627496125439034</v>
      </c>
      <c r="F23" s="1">
        <v>9.8530402314285073E-2</v>
      </c>
      <c r="G23" s="1">
        <v>0.10397442486612841</v>
      </c>
      <c r="H23" s="1">
        <v>6.8636842084432881E-2</v>
      </c>
      <c r="I23" s="1">
        <v>0.10871118588514081</v>
      </c>
      <c r="J23" s="1">
        <v>0.11462244851474687</v>
      </c>
      <c r="K23" s="1">
        <v>6.488019726000209E-2</v>
      </c>
      <c r="L23" s="1">
        <v>0.15183481849826258</v>
      </c>
      <c r="M23" s="1">
        <v>0.67155776513001952</v>
      </c>
      <c r="N23" s="1">
        <v>1.5984096361772935</v>
      </c>
      <c r="O23" s="1">
        <v>0.14028731222231769</v>
      </c>
      <c r="P23" s="1">
        <v>0.12431312252299428</v>
      </c>
      <c r="Q23" s="1">
        <v>0.16462224904798439</v>
      </c>
      <c r="R23" s="1">
        <v>7.6950863345140147E-2</v>
      </c>
      <c r="S23" s="1">
        <v>1.097527767927448</v>
      </c>
      <c r="T23" s="1">
        <v>15.104157032678831</v>
      </c>
      <c r="U23" s="1">
        <v>6.1046806984782265</v>
      </c>
      <c r="V23" s="1">
        <v>0.22649318757478776</v>
      </c>
      <c r="W23" s="1">
        <v>2.9546068795711644E-2</v>
      </c>
      <c r="X23" s="1">
        <v>5.4700382400038876E-2</v>
      </c>
      <c r="Y23" s="1">
        <v>0.12762602030624626</v>
      </c>
      <c r="Z23" s="1">
        <v>0.10438354361011042</v>
      </c>
      <c r="AA23" s="1">
        <v>0.28701785113588124</v>
      </c>
      <c r="AB23" s="1">
        <v>9.800495328123926E-2</v>
      </c>
      <c r="AC23" s="1">
        <v>2.1029688100190961E-2</v>
      </c>
      <c r="AD23" s="1">
        <v>2.0517859538738345E-2</v>
      </c>
      <c r="AE23" s="1">
        <v>1.0812826391345027</v>
      </c>
      <c r="AF23" s="1">
        <v>15.131477672517603</v>
      </c>
      <c r="AG23" s="1">
        <v>5.6391105140232911</v>
      </c>
      <c r="AH23" s="1">
        <v>11.404170259528041</v>
      </c>
      <c r="AI23" s="1">
        <v>1.2679520653072127</v>
      </c>
      <c r="AJ23" s="1">
        <v>6.8984272407018432E-2</v>
      </c>
      <c r="AK23" s="1">
        <v>5.7178164184553439E-2</v>
      </c>
      <c r="AL23" s="1">
        <v>0.11480951029982213</v>
      </c>
      <c r="AM23" s="1">
        <v>0.30465389793577174</v>
      </c>
      <c r="AN23" s="1">
        <v>9.5069340685207393E-2</v>
      </c>
      <c r="AO23" s="1">
        <v>7.9938962128469571E-2</v>
      </c>
      <c r="AP23" s="1">
        <v>1.6405865135940379E-2</v>
      </c>
      <c r="AQ23" s="1">
        <v>0.35867829341339769</v>
      </c>
      <c r="AR23" s="1">
        <v>10.713233645168243</v>
      </c>
      <c r="AS23" s="1">
        <v>4.596179388869535</v>
      </c>
      <c r="AT23" s="1">
        <v>13.507178543303787</v>
      </c>
      <c r="AU23" s="1">
        <v>1.8912852505395761</v>
      </c>
      <c r="AV23" s="1">
        <v>0.2099623974867352</v>
      </c>
      <c r="AW23" s="1">
        <v>3.9179144301007482E-2</v>
      </c>
      <c r="AX23" s="1">
        <v>5.1859261625919133E-2</v>
      </c>
      <c r="AY23" s="1">
        <v>0.22335764081560347</v>
      </c>
      <c r="AZ23" s="1">
        <v>1.7597966314231166</v>
      </c>
      <c r="BA23" s="1">
        <v>3.6424370495534588</v>
      </c>
      <c r="BB23" s="1">
        <v>0.40949224798627071</v>
      </c>
      <c r="BC23" s="1">
        <v>0.12113300557296437</v>
      </c>
    </row>
    <row r="24" spans="1:55" ht="15" customHeight="1" x14ac:dyDescent="0.15">
      <c r="A24" s="1" t="str">
        <f t="shared" si="2"/>
        <v>WT liver</v>
      </c>
      <c r="B24" s="1">
        <v>7.1896222963788101E-2</v>
      </c>
      <c r="C24" s="1">
        <v>0.28679844146440525</v>
      </c>
      <c r="D24" s="1">
        <v>7.2938082362779474E-2</v>
      </c>
      <c r="E24" s="1">
        <v>0.16468691038266961</v>
      </c>
      <c r="F24" s="1">
        <v>0.13655413971053249</v>
      </c>
      <c r="G24" s="1">
        <v>0.16020904532258659</v>
      </c>
      <c r="H24" s="1">
        <v>0.10990544040515186</v>
      </c>
      <c r="I24" s="1">
        <v>0.14754938492601186</v>
      </c>
      <c r="J24" s="1">
        <v>0.17152552416821648</v>
      </c>
      <c r="K24" s="1">
        <v>6.9515092880617413E-2</v>
      </c>
      <c r="L24" s="1">
        <v>0.19147497536124608</v>
      </c>
      <c r="M24" s="1">
        <v>1.1650032592099977</v>
      </c>
      <c r="N24" s="1">
        <v>2.0486222969402235</v>
      </c>
      <c r="O24" s="1">
        <v>0.14317303829128675</v>
      </c>
      <c r="P24" s="1">
        <v>0.15986294659283815</v>
      </c>
      <c r="Q24" s="1">
        <v>0.28842136244635846</v>
      </c>
      <c r="R24" s="1">
        <v>0.11303638419424442</v>
      </c>
      <c r="S24" s="1">
        <v>1.4155131818209157</v>
      </c>
      <c r="T24" s="1">
        <v>17.17652945615756</v>
      </c>
      <c r="U24" s="1">
        <v>10.410531745942926</v>
      </c>
      <c r="V24" s="1">
        <v>0.23969287625444893</v>
      </c>
      <c r="W24" s="1">
        <v>4.1023589922933902E-2</v>
      </c>
      <c r="X24" s="1">
        <v>6.8573487565790819E-2</v>
      </c>
      <c r="Y24" s="1">
        <v>0.15909237358085582</v>
      </c>
      <c r="Z24" s="1">
        <v>0.13983247273237048</v>
      </c>
      <c r="AA24" s="1">
        <v>0.32721917703328712</v>
      </c>
      <c r="AB24" s="1">
        <v>0.17671740237270556</v>
      </c>
      <c r="AC24" s="1">
        <v>2.8981062989858489E-2</v>
      </c>
      <c r="AD24" s="1">
        <v>1.8058248887736408E-2</v>
      </c>
      <c r="AE24" s="1">
        <v>1.161465096545008</v>
      </c>
      <c r="AF24" s="1">
        <v>14.837788982713482</v>
      </c>
      <c r="AG24" s="1">
        <v>6.5848202819146424</v>
      </c>
      <c r="AH24" s="1">
        <v>9.092391533314002</v>
      </c>
      <c r="AI24" s="1">
        <v>1.3570829268060498</v>
      </c>
      <c r="AJ24" s="1">
        <v>7.4625377076529373E-2</v>
      </c>
      <c r="AK24" s="1">
        <v>5.9129414156321475E-2</v>
      </c>
      <c r="AL24" s="1">
        <v>0.13942627888926895</v>
      </c>
      <c r="AM24" s="1">
        <v>0.29270747405621017</v>
      </c>
      <c r="AN24" s="1">
        <v>0.11619001983537393</v>
      </c>
      <c r="AO24" s="1">
        <v>0.11087652018584712</v>
      </c>
      <c r="AP24" s="1">
        <v>3.7103432081792891E-2</v>
      </c>
      <c r="AQ24" s="1">
        <v>0.38194651117348399</v>
      </c>
      <c r="AR24" s="1">
        <v>9.6581606604118324</v>
      </c>
      <c r="AS24" s="1">
        <v>4.9752400673502102</v>
      </c>
      <c r="AT24" s="1">
        <v>9.1157331491766929</v>
      </c>
      <c r="AU24" s="1">
        <v>1.460800181646956</v>
      </c>
      <c r="AV24" s="1">
        <v>0.15974568857721408</v>
      </c>
      <c r="AW24" s="1">
        <v>4.3592374022579962E-2</v>
      </c>
      <c r="AX24" s="1">
        <v>6.1624394202883709E-2</v>
      </c>
      <c r="AY24" s="1">
        <v>0.22044739617434903</v>
      </c>
      <c r="AZ24" s="1">
        <v>1.6904432207075071</v>
      </c>
      <c r="BA24" s="1">
        <v>2.212560251726793</v>
      </c>
      <c r="BB24" s="1">
        <v>0.34279249900774111</v>
      </c>
      <c r="BC24" s="1">
        <v>0.11036864536292093</v>
      </c>
    </row>
    <row r="25" spans="1:55" ht="15" customHeight="1" x14ac:dyDescent="0.15">
      <c r="A25" s="1" t="str">
        <f t="shared" si="2"/>
        <v>WT liver</v>
      </c>
      <c r="B25" s="1">
        <v>5.371118687598922E-2</v>
      </c>
      <c r="C25" s="1">
        <v>0.33982777279844567</v>
      </c>
      <c r="D25" s="1">
        <v>8.1690125191889867E-2</v>
      </c>
      <c r="E25" s="1">
        <v>0.16450949685028934</v>
      </c>
      <c r="F25" s="1">
        <v>0.14731804446363361</v>
      </c>
      <c r="G25" s="1">
        <v>0.16440963723961441</v>
      </c>
      <c r="H25" s="1">
        <v>0.10430795523949953</v>
      </c>
      <c r="I25" s="1">
        <v>5.1805068420766771E-2</v>
      </c>
      <c r="J25" s="1">
        <v>0.21081274180512116</v>
      </c>
      <c r="K25" s="1">
        <v>7.5204598461370939E-2</v>
      </c>
      <c r="L25" s="1">
        <v>0.18700510583261754</v>
      </c>
      <c r="M25" s="1">
        <v>0.74348002482682207</v>
      </c>
      <c r="N25" s="1">
        <v>2.3181979846680054</v>
      </c>
      <c r="O25" s="1">
        <v>0.13136122767448483</v>
      </c>
      <c r="P25" s="1">
        <v>0.23309751166198539</v>
      </c>
      <c r="Q25" s="1">
        <v>0.27504347097310539</v>
      </c>
      <c r="R25" s="1">
        <v>0.11252663331926989</v>
      </c>
      <c r="S25" s="1">
        <v>1.3317790169669383</v>
      </c>
      <c r="T25" s="1">
        <v>20.194458119991381</v>
      </c>
      <c r="U25" s="1">
        <v>8.0795890704493942</v>
      </c>
      <c r="V25" s="1">
        <v>0.33945970728009967</v>
      </c>
      <c r="W25" s="1">
        <v>2.7234017802429077E-2</v>
      </c>
      <c r="X25" s="1">
        <v>6.1189469259035907E-2</v>
      </c>
      <c r="Y25" s="1">
        <v>0.20260593846244845</v>
      </c>
      <c r="Z25" s="1">
        <v>0.15143451889196261</v>
      </c>
      <c r="AA25" s="1">
        <v>0.42873057013933236</v>
      </c>
      <c r="AB25" s="1">
        <v>0.16639312528984235</v>
      </c>
      <c r="AC25" s="1">
        <v>3.5192059364199675E-2</v>
      </c>
      <c r="AD25" s="1">
        <v>2.4695374344769518E-3</v>
      </c>
      <c r="AE25" s="1">
        <v>0.80921473192930982</v>
      </c>
      <c r="AF25" s="1">
        <v>16.190203140596481</v>
      </c>
      <c r="AG25" s="1">
        <v>6.3763106240757041</v>
      </c>
      <c r="AH25" s="1">
        <v>9.2130040503403414</v>
      </c>
      <c r="AI25" s="1">
        <v>0.98170428379969188</v>
      </c>
      <c r="AJ25" s="1">
        <v>7.2015249440182033E-2</v>
      </c>
      <c r="AK25" s="1">
        <v>7.1239269978880623E-2</v>
      </c>
      <c r="AL25" s="1">
        <v>0.13985168355509314</v>
      </c>
      <c r="AM25" s="1">
        <v>0.41011103025664131</v>
      </c>
      <c r="AN25" s="1">
        <v>0.12341487651072773</v>
      </c>
      <c r="AO25" s="1">
        <v>0.15800222159671853</v>
      </c>
      <c r="AP25" s="1">
        <v>8.6725880127840865E-3</v>
      </c>
      <c r="AQ25" s="1">
        <v>0.24984768835172647</v>
      </c>
      <c r="AR25" s="1">
        <v>9.4317648566567147</v>
      </c>
      <c r="AS25" s="1">
        <v>4.6120284616639671</v>
      </c>
      <c r="AT25" s="1">
        <v>9.3225935730871967</v>
      </c>
      <c r="AU25" s="1">
        <v>1.127495692416584</v>
      </c>
      <c r="AV25" s="1">
        <v>0.18481464030777017</v>
      </c>
      <c r="AW25" s="1">
        <v>2.5594651584658637E-2</v>
      </c>
      <c r="AX25" s="1">
        <v>8.408536815627364E-2</v>
      </c>
      <c r="AY25" s="1">
        <v>0.19426912187488163</v>
      </c>
      <c r="AZ25" s="1">
        <v>1.4414677919370347</v>
      </c>
      <c r="BA25" s="1">
        <v>1.8945010174208943</v>
      </c>
      <c r="BB25" s="1">
        <v>0.34949788070039872</v>
      </c>
      <c r="BC25" s="1">
        <v>0.11345176811490887</v>
      </c>
    </row>
    <row r="26" spans="1:55" ht="15" customHeight="1" x14ac:dyDescent="0.15">
      <c r="A26" s="1" t="str">
        <f t="shared" si="2"/>
        <v>WT liver</v>
      </c>
      <c r="B26" s="1">
        <v>5.4470846281520893E-2</v>
      </c>
      <c r="C26" s="1">
        <v>0.20336335484038365</v>
      </c>
      <c r="D26" s="1">
        <v>7.1464085360452095E-2</v>
      </c>
      <c r="E26" s="1">
        <v>0.12257061319511146</v>
      </c>
      <c r="F26" s="1">
        <v>0.11889829723160189</v>
      </c>
      <c r="G26" s="1">
        <v>0.15527948337524652</v>
      </c>
      <c r="H26" s="1">
        <v>7.0869589592660875E-2</v>
      </c>
      <c r="I26" s="1">
        <v>9.5844192656613716E-2</v>
      </c>
      <c r="J26" s="1">
        <v>0.19111485694070141</v>
      </c>
      <c r="K26" s="1">
        <v>6.4197334235303299E-2</v>
      </c>
      <c r="L26" s="1">
        <v>0.17830835682574428</v>
      </c>
      <c r="M26" s="1">
        <v>0.98604806766222552</v>
      </c>
      <c r="N26" s="1">
        <v>2.5198857255152505</v>
      </c>
      <c r="O26" s="1">
        <v>0.10873443255749939</v>
      </c>
      <c r="P26" s="1">
        <v>0.17387837336141185</v>
      </c>
      <c r="Q26" s="1">
        <v>0.2861800333177229</v>
      </c>
      <c r="R26" s="1">
        <v>8.8258412510980072E-2</v>
      </c>
      <c r="S26" s="1">
        <v>1.302983933368419</v>
      </c>
      <c r="T26" s="1">
        <v>16.623746773580599</v>
      </c>
      <c r="U26" s="1">
        <v>10.187648375341142</v>
      </c>
      <c r="V26" s="1">
        <v>0.27755999720407365</v>
      </c>
      <c r="W26" s="1">
        <v>2.7804005156410336E-2</v>
      </c>
      <c r="X26" s="1">
        <v>5.513590847192848E-2</v>
      </c>
      <c r="Y26" s="1">
        <v>0.16376781631039378</v>
      </c>
      <c r="Z26" s="1">
        <v>0.13818863520074096</v>
      </c>
      <c r="AA26" s="1">
        <v>0.3186761834325893</v>
      </c>
      <c r="AB26" s="1">
        <v>0.16137516209210509</v>
      </c>
      <c r="AC26" s="1">
        <v>2.2230315294364901E-2</v>
      </c>
      <c r="AD26" s="1">
        <v>2.1034468595916584E-3</v>
      </c>
      <c r="AE26" s="1">
        <v>0.84269539851305186</v>
      </c>
      <c r="AF26" s="1">
        <v>15.660908906991834</v>
      </c>
      <c r="AG26" s="1">
        <v>6.0644568133823293</v>
      </c>
      <c r="AH26" s="1">
        <v>9.3478121639195084</v>
      </c>
      <c r="AI26" s="1">
        <v>1.4228617512484609</v>
      </c>
      <c r="AJ26" s="1">
        <v>5.8746375289435174E-2</v>
      </c>
      <c r="AK26" s="1">
        <v>6.7468922627806224E-2</v>
      </c>
      <c r="AL26" s="1">
        <v>0.15638588825330127</v>
      </c>
      <c r="AM26" s="1">
        <v>0.34873544179016391</v>
      </c>
      <c r="AN26" s="1">
        <v>0.11066114730527812</v>
      </c>
      <c r="AO26" s="1">
        <v>0.12081978585992169</v>
      </c>
      <c r="AP26" s="1">
        <v>1.7753707830025146E-2</v>
      </c>
      <c r="AQ26" s="1">
        <v>0.27953883304448979</v>
      </c>
      <c r="AR26" s="1">
        <v>9.2256975508471086</v>
      </c>
      <c r="AS26" s="1">
        <v>5.3126796078693106</v>
      </c>
      <c r="AT26" s="1">
        <v>10.085244899744191</v>
      </c>
      <c r="AU26" s="1">
        <v>1.3437833555051828</v>
      </c>
      <c r="AV26" s="1">
        <v>0.20198469820526252</v>
      </c>
      <c r="AW26" s="1">
        <v>3.7176845301740855E-2</v>
      </c>
      <c r="AX26" s="1">
        <v>6.0037913587792591E-2</v>
      </c>
      <c r="AY26" s="1">
        <v>0.19601707515639424</v>
      </c>
      <c r="AZ26" s="1">
        <v>1.5584469440011244</v>
      </c>
      <c r="BA26" s="1">
        <v>2.2001246301874438</v>
      </c>
      <c r="BB26" s="1">
        <v>0.40447400364635944</v>
      </c>
      <c r="BC26" s="1">
        <v>0.10490073211970428</v>
      </c>
    </row>
    <row r="27" spans="1:55" ht="15" customHeight="1" x14ac:dyDescent="0.15">
      <c r="A27" s="1" t="str">
        <f t="shared" si="2"/>
        <v>WT liver</v>
      </c>
      <c r="B27" s="1">
        <v>4.8129050506809677E-2</v>
      </c>
      <c r="C27" s="1">
        <v>0.17503274501250812</v>
      </c>
      <c r="D27" s="1">
        <v>6.8466117631709872E-2</v>
      </c>
      <c r="E27" s="1">
        <v>9.5433997138734447E-2</v>
      </c>
      <c r="F27" s="1">
        <v>0.1311820669322844</v>
      </c>
      <c r="G27" s="1">
        <v>0.14512610558971775</v>
      </c>
      <c r="H27" s="1">
        <v>6.7738517965982098E-2</v>
      </c>
      <c r="I27" s="1">
        <v>8.1883670760541538E-2</v>
      </c>
      <c r="J27" s="1">
        <v>0.14993697894271166</v>
      </c>
      <c r="K27" s="1">
        <v>5.9149188982377733E-2</v>
      </c>
      <c r="L27" s="1">
        <v>0.22969808745843373</v>
      </c>
      <c r="M27" s="1">
        <v>1.1460348379930478</v>
      </c>
      <c r="N27" s="1">
        <v>1.7459415182935205</v>
      </c>
      <c r="O27" s="1">
        <v>8.1816510667067438E-2</v>
      </c>
      <c r="P27" s="1">
        <v>0.14688400024851464</v>
      </c>
      <c r="Q27" s="1">
        <v>0.24313026550302036</v>
      </c>
      <c r="R27" s="1">
        <v>6.632018601567409E-2</v>
      </c>
      <c r="S27" s="1">
        <v>1.6507267910142056</v>
      </c>
      <c r="T27" s="1">
        <v>16.810517328132136</v>
      </c>
      <c r="U27" s="1">
        <v>10.325548681569968</v>
      </c>
      <c r="V27" s="1">
        <v>0.20525481888013716</v>
      </c>
      <c r="W27" s="1">
        <v>2.7786791317467301E-2</v>
      </c>
      <c r="X27" s="1">
        <v>4.2805596487977979E-2</v>
      </c>
      <c r="Y27" s="1">
        <v>0.13073801376173899</v>
      </c>
      <c r="Z27" s="1">
        <v>0.14255474666250195</v>
      </c>
      <c r="AA27" s="1">
        <v>0.3041362643608268</v>
      </c>
      <c r="AB27" s="1">
        <v>0.14099380374652862</v>
      </c>
      <c r="AC27" s="1">
        <v>1.6000020898747525E-2</v>
      </c>
      <c r="AD27" s="1">
        <v>3.4459925267353593E-2</v>
      </c>
      <c r="AE27" s="1">
        <v>1.2574139606874739</v>
      </c>
      <c r="AF27" s="1">
        <v>13.624004266931562</v>
      </c>
      <c r="AG27" s="1">
        <v>6.865799598959704</v>
      </c>
      <c r="AH27" s="1">
        <v>10.184237720340512</v>
      </c>
      <c r="AI27" s="1">
        <v>1.5897209916703656</v>
      </c>
      <c r="AJ27" s="1">
        <v>5.6708399626734053E-2</v>
      </c>
      <c r="AK27" s="1">
        <v>5.4679122952649283E-2</v>
      </c>
      <c r="AL27" s="1">
        <v>0.12995619998189251</v>
      </c>
      <c r="AM27" s="1">
        <v>0.2702172588815292</v>
      </c>
      <c r="AN27" s="1">
        <v>0.1156532371811952</v>
      </c>
      <c r="AO27" s="1">
        <v>0.10011880073914371</v>
      </c>
      <c r="AP27" s="1">
        <v>2.8157080619373824E-2</v>
      </c>
      <c r="AQ27" s="1">
        <v>0.39627714656980606</v>
      </c>
      <c r="AR27" s="1">
        <v>9.2400336709466515</v>
      </c>
      <c r="AS27" s="1">
        <v>4.8440691915720953</v>
      </c>
      <c r="AT27" s="1">
        <v>9.5632038294052286</v>
      </c>
      <c r="AU27" s="1">
        <v>1.7674103214109527</v>
      </c>
      <c r="AV27" s="1">
        <v>0.22102470154311682</v>
      </c>
      <c r="AW27" s="1">
        <v>3.6572304999250071E-2</v>
      </c>
      <c r="AX27" s="1">
        <v>7.7302276543620374E-2</v>
      </c>
      <c r="AY27" s="1">
        <v>0.29393837058648192</v>
      </c>
      <c r="AZ27" s="1">
        <v>1.6725613535909685</v>
      </c>
      <c r="BA27" s="1">
        <v>2.560150163364507</v>
      </c>
      <c r="BB27" s="1">
        <v>0.41755113313669517</v>
      </c>
      <c r="BC27" s="1">
        <v>0.11981227001623852</v>
      </c>
    </row>
    <row r="28" spans="1:55" ht="15" customHeight="1" x14ac:dyDescent="0.15">
      <c r="A28" s="1" t="str">
        <f t="shared" si="2"/>
        <v>WT liver</v>
      </c>
      <c r="B28" s="1">
        <v>4.6800823616679046E-2</v>
      </c>
      <c r="C28" s="1">
        <v>0.1836148897437799</v>
      </c>
      <c r="D28" s="1">
        <v>6.2300150658822544E-2</v>
      </c>
      <c r="E28" s="1">
        <v>9.9435738048592015E-2</v>
      </c>
      <c r="F28" s="1">
        <v>9.5142208804460587E-2</v>
      </c>
      <c r="G28" s="1">
        <v>0.1021842142392699</v>
      </c>
      <c r="H28" s="1">
        <v>5.6331154127463548E-2</v>
      </c>
      <c r="I28" s="1">
        <v>9.0322240227659806E-2</v>
      </c>
      <c r="J28" s="1">
        <v>0.15243484764577145</v>
      </c>
      <c r="K28" s="1">
        <v>5.2338771549072308E-2</v>
      </c>
      <c r="L28" s="1">
        <v>0.1399987040532841</v>
      </c>
      <c r="M28" s="1">
        <v>0.63498583908547979</v>
      </c>
      <c r="N28" s="1">
        <v>2.0570441263396022</v>
      </c>
      <c r="O28" s="1">
        <v>9.7536121959016522E-2</v>
      </c>
      <c r="P28" s="1">
        <v>0.16648015585338691</v>
      </c>
      <c r="Q28" s="1">
        <v>0.19346560901298307</v>
      </c>
      <c r="R28" s="1">
        <v>7.5925877669702643E-2</v>
      </c>
      <c r="S28" s="1">
        <v>1.1794847805203179</v>
      </c>
      <c r="T28" s="1">
        <v>17.824871208022476</v>
      </c>
      <c r="U28" s="1">
        <v>7.5217859817376578</v>
      </c>
      <c r="V28" s="1">
        <v>0.26099732911581563</v>
      </c>
      <c r="W28" s="1">
        <v>2.3924071001082757E-2</v>
      </c>
      <c r="X28" s="1">
        <v>5.7557406875054132E-2</v>
      </c>
      <c r="Y28" s="1">
        <v>0.15773365144067314</v>
      </c>
      <c r="Z28" s="1">
        <v>0.10746436494457295</v>
      </c>
      <c r="AA28" s="1">
        <v>0.3021205830218413</v>
      </c>
      <c r="AB28" s="1">
        <v>0.11894590817456206</v>
      </c>
      <c r="AC28" s="1">
        <v>2.0044310721975954E-2</v>
      </c>
      <c r="AD28" s="1">
        <v>1.163317459215705E-2</v>
      </c>
      <c r="AE28" s="1">
        <v>0.79509518445573135</v>
      </c>
      <c r="AF28" s="1">
        <v>15.753040881286182</v>
      </c>
      <c r="AG28" s="1">
        <v>4.5488634967561383</v>
      </c>
      <c r="AH28" s="1">
        <v>9.4958556165226629</v>
      </c>
      <c r="AI28" s="1">
        <v>0.99824088706956315</v>
      </c>
      <c r="AJ28" s="1">
        <v>6.5251009577472333E-2</v>
      </c>
      <c r="AK28" s="1">
        <v>7.3077901869663842E-2</v>
      </c>
      <c r="AL28" s="1">
        <v>0.1411583654042432</v>
      </c>
      <c r="AM28" s="1">
        <v>0.35433866587379231</v>
      </c>
      <c r="AN28" s="1">
        <v>8.5691687790833124E-2</v>
      </c>
      <c r="AO28" s="1">
        <v>9.6065548243856838E-2</v>
      </c>
      <c r="AP28" s="1">
        <v>1.3572596818485503E-2</v>
      </c>
      <c r="AQ28" s="1">
        <v>0.30043061783751734</v>
      </c>
      <c r="AR28" s="1">
        <v>12.419316901059926</v>
      </c>
      <c r="AS28" s="1">
        <v>4.0215556643406947</v>
      </c>
      <c r="AT28" s="1">
        <v>12.267580742880854</v>
      </c>
      <c r="AU28" s="1">
        <v>1.2593520063709469</v>
      </c>
      <c r="AV28" s="1">
        <v>0.16711269500764467</v>
      </c>
      <c r="AW28" s="1">
        <v>2.342140233649273E-2</v>
      </c>
      <c r="AX28" s="1">
        <v>7.2297173523204403E-2</v>
      </c>
      <c r="AY28" s="1">
        <v>0.22310138626703152</v>
      </c>
      <c r="AZ28" s="1">
        <v>1.5025507986845277</v>
      </c>
      <c r="BA28" s="1">
        <v>3.0252173033370178</v>
      </c>
      <c r="BB28" s="1">
        <v>0.29759365112271169</v>
      </c>
      <c r="BC28" s="1">
        <v>0.10731357275959445</v>
      </c>
    </row>
    <row r="29" spans="1:55" ht="15" customHeight="1" x14ac:dyDescent="0.15">
      <c r="A29" s="1" t="str">
        <f t="shared" si="2"/>
        <v>WT liver</v>
      </c>
      <c r="B29" s="1">
        <v>4.1509970279856694E-2</v>
      </c>
      <c r="C29" s="1">
        <v>0.1897381981946881</v>
      </c>
      <c r="D29" s="1">
        <v>6.3178501281820523E-2</v>
      </c>
      <c r="E29" s="1">
        <v>9.3506637123324784E-2</v>
      </c>
      <c r="F29" s="1">
        <v>9.9158960628557322E-2</v>
      </c>
      <c r="G29" s="1">
        <v>9.6400615785820126E-2</v>
      </c>
      <c r="H29" s="1">
        <v>5.106531232884387E-2</v>
      </c>
      <c r="I29" s="1">
        <v>5.7750745387066892E-2</v>
      </c>
      <c r="J29" s="1">
        <v>0.1402149427152041</v>
      </c>
      <c r="K29" s="1">
        <v>4.6601344067394433E-2</v>
      </c>
      <c r="L29" s="1">
        <v>0.14993403748180262</v>
      </c>
      <c r="M29" s="1">
        <v>0.65600703148714901</v>
      </c>
      <c r="N29" s="1">
        <v>1.8529369289200268</v>
      </c>
      <c r="O29" s="1">
        <v>8.5525777978589221E-2</v>
      </c>
      <c r="P29" s="1">
        <v>0.13821761604547894</v>
      </c>
      <c r="Q29" s="1">
        <v>0.16430523384752835</v>
      </c>
      <c r="R29" s="1">
        <v>7.2991305593120934E-2</v>
      </c>
      <c r="S29" s="1">
        <v>1.3122037611234931</v>
      </c>
      <c r="T29" s="1">
        <v>19.591674855369398</v>
      </c>
      <c r="U29" s="1">
        <v>6.8542834753897726</v>
      </c>
      <c r="V29" s="1">
        <v>0.26923363301932479</v>
      </c>
      <c r="W29" s="1">
        <v>1.4731660010322499E-2</v>
      </c>
      <c r="X29" s="1">
        <v>4.8448551654629961E-2</v>
      </c>
      <c r="Y29" s="1">
        <v>0.13803618253459321</v>
      </c>
      <c r="Z29" s="1">
        <v>0.11241859486344744</v>
      </c>
      <c r="AA29" s="1">
        <v>0.29145497866997039</v>
      </c>
      <c r="AB29" s="1">
        <v>9.9421982689742713E-2</v>
      </c>
      <c r="AC29" s="1">
        <v>1.5552063901642842E-2</v>
      </c>
      <c r="AD29" s="1">
        <v>4.6523668923391202E-4</v>
      </c>
      <c r="AE29" s="1">
        <v>0.90439373436249082</v>
      </c>
      <c r="AF29" s="1">
        <v>15.462665783643624</v>
      </c>
      <c r="AG29" s="1">
        <v>4.7906793963988958</v>
      </c>
      <c r="AH29" s="1">
        <v>10.952397748600346</v>
      </c>
      <c r="AI29" s="1">
        <v>1.1409832699158615</v>
      </c>
      <c r="AJ29" s="1">
        <v>6.4829006743298764E-2</v>
      </c>
      <c r="AK29" s="1">
        <v>5.8239539522454371E-2</v>
      </c>
      <c r="AL29" s="1">
        <v>0.11237849097226146</v>
      </c>
      <c r="AM29" s="1">
        <v>0.31333822555283347</v>
      </c>
      <c r="AN29" s="1">
        <v>8.1505150649969535E-2</v>
      </c>
      <c r="AO29" s="1">
        <v>9.4144687058317841E-2</v>
      </c>
      <c r="AP29" s="1">
        <v>4.9671028222904486E-3</v>
      </c>
      <c r="AQ29" s="1">
        <v>0.29790684638329479</v>
      </c>
      <c r="AR29" s="1">
        <v>10.900240935443373</v>
      </c>
      <c r="AS29" s="1">
        <v>3.5775769503789676</v>
      </c>
      <c r="AT29" s="1">
        <v>11.962217639164374</v>
      </c>
      <c r="AU29" s="1">
        <v>1.3084440934727268</v>
      </c>
      <c r="AV29" s="1">
        <v>0.16586170375527001</v>
      </c>
      <c r="AW29" s="1">
        <v>3.1409640934894949E-2</v>
      </c>
      <c r="AX29" s="1">
        <v>5.5872873173186656E-2</v>
      </c>
      <c r="AY29" s="1">
        <v>0.14713796223822725</v>
      </c>
      <c r="AZ29" s="1">
        <v>1.3622382954642533</v>
      </c>
      <c r="BA29" s="1">
        <v>3.0409052602955642</v>
      </c>
      <c r="BB29" s="1">
        <v>0.3188452935067419</v>
      </c>
      <c r="BC29" s="1">
        <v>0.10385223448463891</v>
      </c>
    </row>
    <row r="30" spans="1:55" ht="15" customHeight="1" x14ac:dyDescent="0.15">
      <c r="A30" s="1" t="str">
        <f t="shared" si="2"/>
        <v>COX14 liver</v>
      </c>
      <c r="B30" s="1">
        <v>4.8930803386887961E-2</v>
      </c>
      <c r="C30" s="1">
        <v>0.18261244659333023</v>
      </c>
      <c r="D30" s="1">
        <v>8.3265016789378143E-2</v>
      </c>
      <c r="E30" s="1">
        <v>9.3143866744852727E-2</v>
      </c>
      <c r="F30" s="1">
        <v>9.379600805942398E-2</v>
      </c>
      <c r="G30" s="1">
        <v>0.15284494223165423</v>
      </c>
      <c r="H30" s="1">
        <v>6.0950433157895473E-2</v>
      </c>
      <c r="I30" s="1">
        <v>7.4966712262102761E-2</v>
      </c>
      <c r="J30" s="1">
        <v>0.17876093815322328</v>
      </c>
      <c r="K30" s="1">
        <v>6.7012776157189799E-2</v>
      </c>
      <c r="L30" s="1">
        <v>0.20197787289841029</v>
      </c>
      <c r="M30" s="1">
        <v>0.86352397821741289</v>
      </c>
      <c r="N30" s="1">
        <v>2.097571889132253</v>
      </c>
      <c r="O30" s="1">
        <v>7.203006663801316E-2</v>
      </c>
      <c r="P30" s="1">
        <v>0.16109645205663464</v>
      </c>
      <c r="Q30" s="1">
        <v>0.24886756841836863</v>
      </c>
      <c r="R30" s="1">
        <v>8.1412940868676675E-2</v>
      </c>
      <c r="S30" s="1">
        <v>1.1403171166865305</v>
      </c>
      <c r="T30" s="1">
        <v>17.236291864321917</v>
      </c>
      <c r="U30" s="1">
        <v>9.3638597849545882</v>
      </c>
      <c r="V30" s="1">
        <v>0.21757417900048462</v>
      </c>
      <c r="W30" s="1">
        <v>2.8788709579357769E-2</v>
      </c>
      <c r="X30" s="1">
        <v>4.1040330312184639E-2</v>
      </c>
      <c r="Y30" s="1">
        <v>0.15055177830196029</v>
      </c>
      <c r="Z30" s="1">
        <v>0.13635630942756186</v>
      </c>
      <c r="AA30" s="1">
        <v>0.33743239916153112</v>
      </c>
      <c r="AB30" s="1">
        <v>0.14656321434256273</v>
      </c>
      <c r="AC30" s="1">
        <v>1.7380234837392844E-2</v>
      </c>
      <c r="AD30" s="1">
        <v>3.4729437943531373E-2</v>
      </c>
      <c r="AE30" s="1">
        <v>0.93083365665546913</v>
      </c>
      <c r="AF30" s="1">
        <v>15.878714194935116</v>
      </c>
      <c r="AG30" s="1">
        <v>5.4022410862286545</v>
      </c>
      <c r="AH30" s="1">
        <v>8.8725104778208532</v>
      </c>
      <c r="AI30" s="1">
        <v>1.0422993875830364</v>
      </c>
      <c r="AJ30" s="1">
        <v>5.5220847505025802E-2</v>
      </c>
      <c r="AK30" s="1">
        <v>6.9757441089789221E-2</v>
      </c>
      <c r="AL30" s="1">
        <v>0.12299660052105842</v>
      </c>
      <c r="AM30" s="1">
        <v>0.32993418675070946</v>
      </c>
      <c r="AN30" s="1">
        <v>0.10531709997096658</v>
      </c>
      <c r="AO30" s="1">
        <v>0.12474263216911761</v>
      </c>
      <c r="AP30" s="1">
        <v>2.6310647380650354E-2</v>
      </c>
      <c r="AQ30" s="1">
        <v>0.32240576049875364</v>
      </c>
      <c r="AR30" s="1">
        <v>11.517670099640963</v>
      </c>
      <c r="AS30" s="1">
        <v>4.5527320940366929</v>
      </c>
      <c r="AT30" s="1">
        <v>10.064836892013364</v>
      </c>
      <c r="AU30" s="1">
        <v>1.3910016737989257</v>
      </c>
      <c r="AV30" s="1">
        <v>0.19955099193384573</v>
      </c>
      <c r="AW30" s="1">
        <v>3.5007710592207142E-2</v>
      </c>
      <c r="AX30" s="1">
        <v>6.5612434154308133E-2</v>
      </c>
      <c r="AY30" s="1">
        <v>0.20697827324486898</v>
      </c>
      <c r="AZ30" s="1">
        <v>1.7783886830302555</v>
      </c>
      <c r="BA30" s="1">
        <v>2.7921269897494825</v>
      </c>
      <c r="BB30" s="1">
        <v>0.36945670938902581</v>
      </c>
      <c r="BC30" s="1">
        <v>0.12970335867153368</v>
      </c>
    </row>
    <row r="31" spans="1:55" ht="15" customHeight="1" x14ac:dyDescent="0.15">
      <c r="A31" s="1" t="str">
        <f t="shared" si="2"/>
        <v>COX14 liver</v>
      </c>
      <c r="B31" s="1">
        <v>3.3845630534825727E-2</v>
      </c>
      <c r="C31" s="1">
        <v>0.16383201653429177</v>
      </c>
      <c r="D31" s="1">
        <v>6.7481133989250763E-2</v>
      </c>
      <c r="E31" s="1">
        <v>8.0284351963117465E-2</v>
      </c>
      <c r="F31" s="1">
        <v>9.7924393171493859E-2</v>
      </c>
      <c r="G31" s="1">
        <v>0.16598168315145706</v>
      </c>
      <c r="H31" s="1">
        <v>6.9293121980118999E-2</v>
      </c>
      <c r="I31" s="1">
        <v>7.7688675967677548E-2</v>
      </c>
      <c r="J31" s="1">
        <v>0.16895697076219784</v>
      </c>
      <c r="K31" s="1">
        <v>5.2971772140426587E-2</v>
      </c>
      <c r="L31" s="1">
        <v>0.24623852202848273</v>
      </c>
      <c r="M31" s="1">
        <v>1.12442617168318</v>
      </c>
      <c r="N31" s="1">
        <v>2.0292116735406136</v>
      </c>
      <c r="O31" s="1">
        <v>7.7464539216496736E-2</v>
      </c>
      <c r="P31" s="1">
        <v>0.15264561347956784</v>
      </c>
      <c r="Q31" s="1">
        <v>0.21575821084800959</v>
      </c>
      <c r="R31" s="1">
        <v>6.6722338394638273E-2</v>
      </c>
      <c r="S31" s="1">
        <v>1.4880624539646781</v>
      </c>
      <c r="T31" s="1">
        <v>17.524650210637777</v>
      </c>
      <c r="U31" s="1">
        <v>10.361477066668943</v>
      </c>
      <c r="V31" s="1">
        <v>0.21337591308766993</v>
      </c>
      <c r="W31" s="1">
        <v>2.6621412857485347E-2</v>
      </c>
      <c r="X31" s="1">
        <v>3.9927367430362716E-2</v>
      </c>
      <c r="Y31" s="1">
        <v>0.11518260442659035</v>
      </c>
      <c r="Z31" s="1">
        <v>0.1240134279850285</v>
      </c>
      <c r="AA31" s="1">
        <v>0.29431231272426922</v>
      </c>
      <c r="AB31" s="1">
        <v>0.13252379714831944</v>
      </c>
      <c r="AC31" s="1">
        <v>2.142347284740518E-2</v>
      </c>
      <c r="AD31" s="1">
        <v>4.0167289271776346E-2</v>
      </c>
      <c r="AE31" s="1">
        <v>1.1783188787984411</v>
      </c>
      <c r="AF31" s="1">
        <v>14.84883010162415</v>
      </c>
      <c r="AG31" s="1">
        <v>6.4584131447808151</v>
      </c>
      <c r="AH31" s="1">
        <v>9.1547634968172407</v>
      </c>
      <c r="AI31" s="1">
        <v>1.2043622854493761</v>
      </c>
      <c r="AJ31" s="1">
        <v>4.7201655119854323E-2</v>
      </c>
      <c r="AK31" s="1">
        <v>5.0865750521877487E-2</v>
      </c>
      <c r="AL31" s="1">
        <v>0.11654907201105613</v>
      </c>
      <c r="AM31" s="1">
        <v>0.24560267496406135</v>
      </c>
      <c r="AN31" s="1">
        <v>0.10528236175599817</v>
      </c>
      <c r="AO31" s="1">
        <v>0.121109689512217</v>
      </c>
      <c r="AP31" s="1">
        <v>1.4257240550229911E-2</v>
      </c>
      <c r="AQ31" s="1">
        <v>0.34086528103122238</v>
      </c>
      <c r="AR31" s="1">
        <v>9.7592479558098155</v>
      </c>
      <c r="AS31" s="1">
        <v>5.178715455058871</v>
      </c>
      <c r="AT31" s="1">
        <v>8.9287669088704309</v>
      </c>
      <c r="AU31" s="1">
        <v>1.6796581323607169</v>
      </c>
      <c r="AV31" s="1">
        <v>0.2117361280360813</v>
      </c>
      <c r="AW31" s="1">
        <v>3.2523926788582125E-2</v>
      </c>
      <c r="AX31" s="1">
        <v>7.5891478455629185E-2</v>
      </c>
      <c r="AY31" s="1">
        <v>0.19855938928449712</v>
      </c>
      <c r="AZ31" s="1">
        <v>1.889091559792389</v>
      </c>
      <c r="BA31" s="1">
        <v>2.3458141337046778</v>
      </c>
      <c r="BB31" s="1">
        <v>0.43322162971211647</v>
      </c>
      <c r="BC31" s="1">
        <v>0.10788752075349289</v>
      </c>
    </row>
    <row r="32" spans="1:55" ht="15" customHeight="1" x14ac:dyDescent="0.15">
      <c r="A32" s="1" t="str">
        <f t="shared" si="2"/>
        <v>COX14 liver</v>
      </c>
      <c r="B32" s="1">
        <v>4.0968219516440127E-2</v>
      </c>
      <c r="C32" s="1">
        <v>0.16418423989667433</v>
      </c>
      <c r="D32" s="1">
        <v>7.704200223632908E-2</v>
      </c>
      <c r="E32" s="1">
        <v>8.3216303267863889E-2</v>
      </c>
      <c r="F32" s="1">
        <v>0.13873958009456541</v>
      </c>
      <c r="G32" s="1">
        <v>0.15745612955126623</v>
      </c>
      <c r="H32" s="1">
        <v>5.3426327602059814E-2</v>
      </c>
      <c r="I32" s="1">
        <v>4.7340773495064221E-2</v>
      </c>
      <c r="J32" s="1">
        <v>0.17647581804889262</v>
      </c>
      <c r="K32" s="1">
        <v>6.8559693577016106E-2</v>
      </c>
      <c r="L32" s="1">
        <v>0.19908928044631463</v>
      </c>
      <c r="M32" s="1">
        <v>0.96630400929527827</v>
      </c>
      <c r="N32" s="1">
        <v>1.9896293460843153</v>
      </c>
      <c r="O32" s="1">
        <v>6.6031207991188751E-2</v>
      </c>
      <c r="P32" s="1">
        <v>0.15309345297648497</v>
      </c>
      <c r="Q32" s="1">
        <v>0.22267709283403461</v>
      </c>
      <c r="R32" s="1">
        <v>7.6410718830493121E-2</v>
      </c>
      <c r="S32" s="1">
        <v>1.2720816334748599</v>
      </c>
      <c r="T32" s="1">
        <v>17.30526859167205</v>
      </c>
      <c r="U32" s="1">
        <v>9.0100362602496862</v>
      </c>
      <c r="V32" s="1">
        <v>0.26285558488738936</v>
      </c>
      <c r="W32" s="1">
        <v>3.3957639694623502E-2</v>
      </c>
      <c r="X32" s="1">
        <v>3.6605373697988684E-2</v>
      </c>
      <c r="Y32" s="1">
        <v>0.12646536112388043</v>
      </c>
      <c r="Z32" s="1">
        <v>0.12283507077474533</v>
      </c>
      <c r="AA32" s="1">
        <v>0.30130035010098144</v>
      </c>
      <c r="AB32" s="1">
        <v>0.13839465942337956</v>
      </c>
      <c r="AC32" s="1">
        <v>1.8143824548122221E-2</v>
      </c>
      <c r="AD32" s="1">
        <v>1.2864512099331225E-2</v>
      </c>
      <c r="AE32" s="1">
        <v>1.0281340543110797</v>
      </c>
      <c r="AF32" s="1">
        <v>16.225343734260409</v>
      </c>
      <c r="AG32" s="1">
        <v>5.6311703104920241</v>
      </c>
      <c r="AH32" s="1">
        <v>9.2869345897228861</v>
      </c>
      <c r="AI32" s="1">
        <v>1.0161883632496829</v>
      </c>
      <c r="AJ32" s="1">
        <v>5.019652519894862E-2</v>
      </c>
      <c r="AK32" s="1">
        <v>5.3054341379200919E-2</v>
      </c>
      <c r="AL32" s="1">
        <v>0.10482658808061321</v>
      </c>
      <c r="AM32" s="1">
        <v>0.27022828362736967</v>
      </c>
      <c r="AN32" s="1">
        <v>0.10835809195270019</v>
      </c>
      <c r="AO32" s="1">
        <v>0.12291987474761354</v>
      </c>
      <c r="AP32" s="1">
        <v>3.233664188719404E-2</v>
      </c>
      <c r="AQ32" s="1">
        <v>0.35321138291574911</v>
      </c>
      <c r="AR32" s="1">
        <v>11.108631486827846</v>
      </c>
      <c r="AS32" s="1">
        <v>4.6181714799377858</v>
      </c>
      <c r="AT32" s="1">
        <v>9.7780047280803277</v>
      </c>
      <c r="AU32" s="1">
        <v>1.4854338659679494</v>
      </c>
      <c r="AV32" s="1">
        <v>0.19214843101780851</v>
      </c>
      <c r="AW32" s="1">
        <v>3.9793707856073321E-2</v>
      </c>
      <c r="AX32" s="1">
        <v>6.8369473037294778E-2</v>
      </c>
      <c r="AY32" s="1">
        <v>0.25570184439216137</v>
      </c>
      <c r="AZ32" s="1">
        <v>1.7269984207927738</v>
      </c>
      <c r="BA32" s="1">
        <v>2.658984711720187</v>
      </c>
      <c r="BB32" s="1">
        <v>0.34813411606852795</v>
      </c>
      <c r="BC32" s="1">
        <v>0.11527189498448549</v>
      </c>
    </row>
    <row r="33" spans="1:55" ht="15" customHeight="1" x14ac:dyDescent="0.15">
      <c r="A33" s="1" t="str">
        <f t="shared" si="2"/>
        <v>COX14 liver</v>
      </c>
      <c r="B33" s="1">
        <v>3.6162591731972352E-2</v>
      </c>
      <c r="C33" s="1">
        <v>7.5374164290934201E-2</v>
      </c>
      <c r="D33" s="1">
        <v>4.4526021676951154E-2</v>
      </c>
      <c r="E33" s="1">
        <v>4.1627618693716111E-2</v>
      </c>
      <c r="F33" s="1">
        <v>3.3782329202861006E-2</v>
      </c>
      <c r="G33" s="1">
        <v>9.9256348647890499E-2</v>
      </c>
      <c r="H33" s="1">
        <v>2.6344071490644268E-2</v>
      </c>
      <c r="I33" s="1">
        <v>0</v>
      </c>
      <c r="J33" s="1">
        <v>0.13537811711940831</v>
      </c>
      <c r="K33" s="1">
        <v>3.3156253717191088E-2</v>
      </c>
      <c r="L33" s="1">
        <v>0.11076656523575844</v>
      </c>
      <c r="M33" s="1">
        <v>0.50155672144999841</v>
      </c>
      <c r="N33" s="1">
        <v>1.9731173119511112</v>
      </c>
      <c r="O33" s="1">
        <v>3.4419221966460814E-2</v>
      </c>
      <c r="P33" s="1">
        <v>0.1099664021092068</v>
      </c>
      <c r="Q33" s="1">
        <v>0.17189425336626921</v>
      </c>
      <c r="R33" s="1">
        <v>8.1691025538473863E-2</v>
      </c>
      <c r="S33" s="1">
        <v>1.0897079092773747</v>
      </c>
      <c r="T33" s="1">
        <v>17.005182545835673</v>
      </c>
      <c r="U33" s="1">
        <v>6.0930920594747597</v>
      </c>
      <c r="V33" s="1">
        <v>0.23587085559650978</v>
      </c>
      <c r="W33" s="1">
        <v>1.7404467601469114E-2</v>
      </c>
      <c r="X33" s="1">
        <v>3.6730707077607012E-2</v>
      </c>
      <c r="Y33" s="1">
        <v>0.12470668527399996</v>
      </c>
      <c r="Z33" s="1">
        <v>0.1099281914541901</v>
      </c>
      <c r="AA33" s="1">
        <v>0.31757029677844489</v>
      </c>
      <c r="AB33" s="1">
        <v>0.13106448505071255</v>
      </c>
      <c r="AC33" s="1">
        <v>2.7742148440304884E-2</v>
      </c>
      <c r="AD33" s="1">
        <v>2.0169342013189685E-2</v>
      </c>
      <c r="AE33" s="1">
        <v>0.73919496973704646</v>
      </c>
      <c r="AF33" s="1">
        <v>15.487275047375785</v>
      </c>
      <c r="AG33" s="1">
        <v>4.3711586787625665</v>
      </c>
      <c r="AH33" s="1">
        <v>10.856079920412759</v>
      </c>
      <c r="AI33" s="1">
        <v>1.023554973677657</v>
      </c>
      <c r="AJ33" s="1">
        <v>7.2936585751944699E-2</v>
      </c>
      <c r="AK33" s="1">
        <v>6.9030874662751526E-2</v>
      </c>
      <c r="AL33" s="1">
        <v>0.11567786260517099</v>
      </c>
      <c r="AM33" s="1">
        <v>0.34713379023606672</v>
      </c>
      <c r="AN33" s="1">
        <v>8.907969384312793E-2</v>
      </c>
      <c r="AO33" s="1">
        <v>0.11689383675271674</v>
      </c>
      <c r="AP33" s="1">
        <v>3.6661546640524068E-2</v>
      </c>
      <c r="AQ33" s="1">
        <v>0.31264588634733709</v>
      </c>
      <c r="AR33" s="1">
        <v>12.803842842651385</v>
      </c>
      <c r="AS33" s="1">
        <v>3.7560856701386274</v>
      </c>
      <c r="AT33" s="1">
        <v>13.058021908427817</v>
      </c>
      <c r="AU33" s="1">
        <v>1.2723920815575898</v>
      </c>
      <c r="AV33" s="1">
        <v>0.19929816461195671</v>
      </c>
      <c r="AW33" s="1">
        <v>4.3227248006402784E-2</v>
      </c>
      <c r="AX33" s="1">
        <v>7.6217671552773703E-2</v>
      </c>
      <c r="AY33" s="1">
        <v>0.2342084927304677</v>
      </c>
      <c r="AZ33" s="1">
        <v>1.7787066182771276</v>
      </c>
      <c r="BA33" s="1">
        <v>3.9743776165140039</v>
      </c>
      <c r="BB33" s="1">
        <v>0.33966426882261558</v>
      </c>
      <c r="BC33" s="1">
        <v>0.10844503784068629</v>
      </c>
    </row>
    <row r="34" spans="1:55" ht="15" customHeight="1" x14ac:dyDescent="0.15">
      <c r="A34" s="1" t="str">
        <f t="shared" si="2"/>
        <v>COX14 liver</v>
      </c>
      <c r="B34" s="1">
        <v>4.3633827098955434E-2</v>
      </c>
      <c r="C34" s="1">
        <v>0.12357395232974468</v>
      </c>
      <c r="D34" s="1">
        <v>4.6273782462793657E-2</v>
      </c>
      <c r="E34" s="1">
        <v>7.652966568524909E-2</v>
      </c>
      <c r="F34" s="1">
        <v>3.8201649459179657E-2</v>
      </c>
      <c r="G34" s="1">
        <v>0.12985423976122099</v>
      </c>
      <c r="H34" s="1">
        <v>5.1825865595788848E-2</v>
      </c>
      <c r="I34" s="1">
        <v>8.4943560029012488E-2</v>
      </c>
      <c r="J34" s="1">
        <v>0.18392721245274796</v>
      </c>
      <c r="K34" s="1">
        <v>4.2770622083568438E-2</v>
      </c>
      <c r="L34" s="1">
        <v>0.18610476588566341</v>
      </c>
      <c r="M34" s="1">
        <v>0.81561942540573773</v>
      </c>
      <c r="N34" s="1">
        <v>2.4989830336254144</v>
      </c>
      <c r="O34" s="1">
        <v>6.4021319852210282E-2</v>
      </c>
      <c r="P34" s="1">
        <v>0.17828980129495645</v>
      </c>
      <c r="Q34" s="1">
        <v>0.30083537615600164</v>
      </c>
      <c r="R34" s="1">
        <v>0.10800194218973969</v>
      </c>
      <c r="S34" s="1">
        <v>1.188420256098301</v>
      </c>
      <c r="T34" s="1">
        <v>18.117095274855288</v>
      </c>
      <c r="U34" s="1">
        <v>10.007334469298613</v>
      </c>
      <c r="V34" s="1">
        <v>0.30225413451149297</v>
      </c>
      <c r="W34" s="1">
        <v>2.8915982824772948E-2</v>
      </c>
      <c r="X34" s="1">
        <v>5.770783114215839E-2</v>
      </c>
      <c r="Y34" s="1">
        <v>0.16091286587243123</v>
      </c>
      <c r="Z34" s="1">
        <v>0.14877876284021638</v>
      </c>
      <c r="AA34" s="1">
        <v>0.45047582301649625</v>
      </c>
      <c r="AB34" s="1">
        <v>0.22931078338563271</v>
      </c>
      <c r="AC34" s="1">
        <v>3.3246204167484666E-2</v>
      </c>
      <c r="AD34" s="1">
        <v>1.7194961015897414E-2</v>
      </c>
      <c r="AE34" s="1">
        <v>0.71011567748137128</v>
      </c>
      <c r="AF34" s="1">
        <v>14.669088795678899</v>
      </c>
      <c r="AG34" s="1">
        <v>6.5916569242853233</v>
      </c>
      <c r="AH34" s="1">
        <v>9.7729870273118387</v>
      </c>
      <c r="AI34" s="1">
        <v>1.2347829515007898</v>
      </c>
      <c r="AJ34" s="1">
        <v>9.7470875585309605E-2</v>
      </c>
      <c r="AK34" s="1">
        <v>6.8937207520680957E-2</v>
      </c>
      <c r="AL34" s="1">
        <v>0.15108211983113717</v>
      </c>
      <c r="AM34" s="1">
        <v>0.38726963157074906</v>
      </c>
      <c r="AN34" s="1">
        <v>0.1756970291749779</v>
      </c>
      <c r="AO34" s="1">
        <v>0.1838148476765433</v>
      </c>
      <c r="AP34" s="1">
        <v>4.1262293643760703E-2</v>
      </c>
      <c r="AQ34" s="1">
        <v>0.29742018147077776</v>
      </c>
      <c r="AR34" s="1">
        <v>9.5641468196274708</v>
      </c>
      <c r="AS34" s="1">
        <v>4.7255301495358264</v>
      </c>
      <c r="AT34" s="1">
        <v>9.3206075676466948</v>
      </c>
      <c r="AU34" s="1">
        <v>1.4115540119943057</v>
      </c>
      <c r="AV34" s="1">
        <v>0.27309424004298055</v>
      </c>
      <c r="AW34" s="1">
        <v>4.9833193940409477E-2</v>
      </c>
      <c r="AX34" s="1">
        <v>6.5534831990928799E-2</v>
      </c>
      <c r="AY34" s="1">
        <v>0.1499667540740994</v>
      </c>
      <c r="AZ34" s="1">
        <v>1.5629584056532939</v>
      </c>
      <c r="BA34" s="1">
        <v>2.231738260421209</v>
      </c>
      <c r="BB34" s="1">
        <v>0.42376764235222697</v>
      </c>
      <c r="BC34" s="1">
        <v>0.12464516959162383</v>
      </c>
    </row>
    <row r="35" spans="1:55" ht="15" customHeight="1" x14ac:dyDescent="0.15">
      <c r="A35" s="1" t="str">
        <f t="shared" si="2"/>
        <v>COX14 liver</v>
      </c>
      <c r="B35" s="1">
        <v>3.7082540339019227E-2</v>
      </c>
      <c r="C35" s="1">
        <v>0.17873995143968363</v>
      </c>
      <c r="D35" s="1">
        <v>7.2355835669901739E-2</v>
      </c>
      <c r="E35" s="1">
        <v>7.6500650033433884E-2</v>
      </c>
      <c r="F35" s="1">
        <v>9.3647309560938641E-2</v>
      </c>
      <c r="G35" s="1">
        <v>0.1165564308155221</v>
      </c>
      <c r="H35" s="1">
        <v>5.0082159587608276E-2</v>
      </c>
      <c r="I35" s="1">
        <v>8.5267944577111537E-2</v>
      </c>
      <c r="J35" s="1">
        <v>0.17073772259986558</v>
      </c>
      <c r="K35" s="1">
        <v>5.6527271923006078E-2</v>
      </c>
      <c r="L35" s="1">
        <v>0.17825132045617512</v>
      </c>
      <c r="M35" s="1">
        <v>0.68825939828616967</v>
      </c>
      <c r="N35" s="1">
        <v>2.1390938058242233</v>
      </c>
      <c r="O35" s="1">
        <v>7.1685932184763532E-2</v>
      </c>
      <c r="P35" s="1">
        <v>0.1519373711287173</v>
      </c>
      <c r="Q35" s="1">
        <v>0.20872211574045785</v>
      </c>
      <c r="R35" s="1">
        <v>7.163223016080425E-2</v>
      </c>
      <c r="S35" s="1">
        <v>1.2131792654240592</v>
      </c>
      <c r="T35" s="1">
        <v>20.155154309678384</v>
      </c>
      <c r="U35" s="1">
        <v>7.8962231585837479</v>
      </c>
      <c r="V35" s="1">
        <v>0.25703843367764384</v>
      </c>
      <c r="W35" s="1">
        <v>1.6913011048899994E-2</v>
      </c>
      <c r="X35" s="1">
        <v>4.6795225528871255E-2</v>
      </c>
      <c r="Y35" s="1">
        <v>0.13306084775326901</v>
      </c>
      <c r="Z35" s="1">
        <v>0.1285290799883485</v>
      </c>
      <c r="AA35" s="1">
        <v>0.37050661036357363</v>
      </c>
      <c r="AB35" s="1">
        <v>0.13220234618888255</v>
      </c>
      <c r="AC35" s="1">
        <v>2.2310677255298561E-2</v>
      </c>
      <c r="AD35" s="1">
        <v>1.7448083568705551E-2</v>
      </c>
      <c r="AE35" s="1">
        <v>0.79760444287083487</v>
      </c>
      <c r="AF35" s="1">
        <v>14.589697201284206</v>
      </c>
      <c r="AG35" s="1">
        <v>5.2426401700391692</v>
      </c>
      <c r="AH35" s="1">
        <v>10.451445253265266</v>
      </c>
      <c r="AI35" s="1">
        <v>1.1017620490474327</v>
      </c>
      <c r="AJ35" s="1">
        <v>5.5770716319551897E-2</v>
      </c>
      <c r="AK35" s="1">
        <v>5.8145248083560294E-2</v>
      </c>
      <c r="AL35" s="1">
        <v>0.11558875361104336</v>
      </c>
      <c r="AM35" s="1">
        <v>0.32673658839166614</v>
      </c>
      <c r="AN35" s="1">
        <v>0.10308938507933517</v>
      </c>
      <c r="AO35" s="1">
        <v>0.13156039029061345</v>
      </c>
      <c r="AP35" s="1">
        <v>2.8309602175756492E-2</v>
      </c>
      <c r="AQ35" s="1">
        <v>0.29069490832276973</v>
      </c>
      <c r="AR35" s="1">
        <v>11.35973367420738</v>
      </c>
      <c r="AS35" s="1">
        <v>3.9445741977398456</v>
      </c>
      <c r="AT35" s="1">
        <v>10.100434199525687</v>
      </c>
      <c r="AU35" s="1">
        <v>1.1965056643517178</v>
      </c>
      <c r="AV35" s="1">
        <v>0.16030695650642018</v>
      </c>
      <c r="AW35" s="1">
        <v>4.241237027001786E-2</v>
      </c>
      <c r="AX35" s="1">
        <v>8.1067499928751341E-2</v>
      </c>
      <c r="AY35" s="1">
        <v>0.19287582521931823</v>
      </c>
      <c r="AZ35" s="1">
        <v>1.5306149892930765</v>
      </c>
      <c r="BA35" s="1">
        <v>2.8326576598190076</v>
      </c>
      <c r="BB35" s="1">
        <v>0.31792380858637392</v>
      </c>
      <c r="BC35" s="1">
        <v>0.11140740638409366</v>
      </c>
    </row>
    <row r="36" spans="1:55" ht="15" customHeight="1" x14ac:dyDescent="0.15">
      <c r="A36" s="1" t="str">
        <f t="shared" si="2"/>
        <v>COX14 liver</v>
      </c>
      <c r="B36" s="1">
        <v>3.0531637190456047E-2</v>
      </c>
      <c r="C36" s="1">
        <v>0.12301042150672958</v>
      </c>
      <c r="D36" s="1">
        <v>6.8738987961069517E-2</v>
      </c>
      <c r="E36" s="1">
        <v>7.6602390383616423E-2</v>
      </c>
      <c r="F36" s="1">
        <v>7.8548107295816072E-2</v>
      </c>
      <c r="G36" s="1">
        <v>0.10217833001537226</v>
      </c>
      <c r="H36" s="1">
        <v>3.5671565415355169E-2</v>
      </c>
      <c r="I36" s="1">
        <v>3.822411365325136E-2</v>
      </c>
      <c r="J36" s="1">
        <v>0.14783949194060733</v>
      </c>
      <c r="K36" s="1">
        <v>4.972848204075276E-2</v>
      </c>
      <c r="L36" s="1">
        <v>0.14887872790413859</v>
      </c>
      <c r="M36" s="1">
        <v>0.6069715288820825</v>
      </c>
      <c r="N36" s="1">
        <v>1.8308592019256664</v>
      </c>
      <c r="O36" s="1">
        <v>6.6162253489664632E-2</v>
      </c>
      <c r="P36" s="1">
        <v>0.13427776071128603</v>
      </c>
      <c r="Q36" s="1">
        <v>0.20075495181824909</v>
      </c>
      <c r="R36" s="1">
        <v>7.249535110693002E-2</v>
      </c>
      <c r="S36" s="1">
        <v>1.1503328868570901</v>
      </c>
      <c r="T36" s="1">
        <v>15.722984957044439</v>
      </c>
      <c r="U36" s="1">
        <v>6.4158079653145768</v>
      </c>
      <c r="V36" s="1">
        <v>0.25138854559136831</v>
      </c>
      <c r="W36" s="1">
        <v>1.9072131702287595E-2</v>
      </c>
      <c r="X36" s="1">
        <v>4.5145027354355285E-2</v>
      </c>
      <c r="Y36" s="1">
        <v>0.1335566525481309</v>
      </c>
      <c r="Z36" s="1">
        <v>0.11612675695208825</v>
      </c>
      <c r="AA36" s="1">
        <v>0.36478132476634212</v>
      </c>
      <c r="AB36" s="1">
        <v>0.13917261983724277</v>
      </c>
      <c r="AC36" s="1">
        <v>2.3103748555842667E-2</v>
      </c>
      <c r="AD36" s="1">
        <v>1.907234337398073E-2</v>
      </c>
      <c r="AE36" s="1">
        <v>0.83422793915773497</v>
      </c>
      <c r="AF36" s="1">
        <v>13.924539242111681</v>
      </c>
      <c r="AG36" s="1">
        <v>5.1248556216767494</v>
      </c>
      <c r="AH36" s="1">
        <v>11.772106201999902</v>
      </c>
      <c r="AI36" s="1">
        <v>1.3007300025325443</v>
      </c>
      <c r="AJ36" s="1">
        <v>7.3619163315454372E-2</v>
      </c>
      <c r="AK36" s="1">
        <v>5.3976425926768101E-2</v>
      </c>
      <c r="AL36" s="1">
        <v>0.12574859296659308</v>
      </c>
      <c r="AM36" s="1">
        <v>0.40630573272686238</v>
      </c>
      <c r="AN36" s="1">
        <v>0.10230039602532834</v>
      </c>
      <c r="AO36" s="1">
        <v>0.14008450059615912</v>
      </c>
      <c r="AP36" s="1">
        <v>3.1592327338025548E-2</v>
      </c>
      <c r="AQ36" s="1">
        <v>0.30163770487284092</v>
      </c>
      <c r="AR36" s="1">
        <v>10.638009370244079</v>
      </c>
      <c r="AS36" s="1">
        <v>4.6176762176474462</v>
      </c>
      <c r="AT36" s="1">
        <v>14.120328341963564</v>
      </c>
      <c r="AU36" s="1">
        <v>1.618275532676696</v>
      </c>
      <c r="AV36" s="1">
        <v>0.19219285468040112</v>
      </c>
      <c r="AW36" s="1">
        <v>3.5029125556603355E-2</v>
      </c>
      <c r="AX36" s="1">
        <v>7.5054203270023406E-2</v>
      </c>
      <c r="AY36" s="1">
        <v>0.18071122266181178</v>
      </c>
      <c r="AZ36" s="1">
        <v>1.8399544563500085</v>
      </c>
      <c r="BA36" s="1">
        <v>3.7772548362589577</v>
      </c>
      <c r="BB36" s="1">
        <v>0.38380826471078427</v>
      </c>
      <c r="BC36" s="1">
        <v>0.11796345959418202</v>
      </c>
    </row>
    <row r="37" spans="1:55" ht="15" customHeight="1" x14ac:dyDescent="0.15">
      <c r="A37" s="1" t="str">
        <f t="shared" si="2"/>
        <v>COX14 liver</v>
      </c>
      <c r="B37" s="1">
        <v>3.9364996384781741E-2</v>
      </c>
      <c r="C37" s="1">
        <v>0.17364476830026818</v>
      </c>
      <c r="D37" s="1">
        <v>7.5524401891788481E-2</v>
      </c>
      <c r="E37" s="1">
        <v>8.0454524527512908E-2</v>
      </c>
      <c r="F37" s="1">
        <v>0.1251673641567469</v>
      </c>
      <c r="G37" s="1">
        <v>0.12599858529130162</v>
      </c>
      <c r="H37" s="1">
        <v>4.938115367041232E-2</v>
      </c>
      <c r="I37" s="1">
        <v>6.3430744341609821E-2</v>
      </c>
      <c r="J37" s="1">
        <v>0.16686872682264231</v>
      </c>
      <c r="K37" s="1">
        <v>5.943793007284514E-2</v>
      </c>
      <c r="L37" s="1">
        <v>0.19715229997796388</v>
      </c>
      <c r="M37" s="1">
        <v>0.68802816577247494</v>
      </c>
      <c r="N37" s="1">
        <v>1.998554080077722</v>
      </c>
      <c r="O37" s="1">
        <v>7.4019676935240045E-2</v>
      </c>
      <c r="P37" s="1">
        <v>0.14644390591439385</v>
      </c>
      <c r="Q37" s="1">
        <v>0.20607514403343699</v>
      </c>
      <c r="R37" s="1">
        <v>6.4606647413874216E-2</v>
      </c>
      <c r="S37" s="1">
        <v>1.1800690476422244</v>
      </c>
      <c r="T37" s="1">
        <v>17.74959601093369</v>
      </c>
      <c r="U37" s="1">
        <v>7.7067254196371691</v>
      </c>
      <c r="V37" s="1">
        <v>0.22061466416115938</v>
      </c>
      <c r="W37" s="1">
        <v>2.3984371141441786E-2</v>
      </c>
      <c r="X37" s="1">
        <v>4.1285065291152133E-2</v>
      </c>
      <c r="Y37" s="1">
        <v>0.13683711011714431</v>
      </c>
      <c r="Z37" s="1">
        <v>0.14225715291485086</v>
      </c>
      <c r="AA37" s="1">
        <v>0.31991345102829694</v>
      </c>
      <c r="AB37" s="1">
        <v>0.14021880097332587</v>
      </c>
      <c r="AC37" s="1">
        <v>2.211111187539315E-2</v>
      </c>
      <c r="AD37" s="1">
        <v>2.911069059152218E-2</v>
      </c>
      <c r="AE37" s="1">
        <v>0.77334528121210955</v>
      </c>
      <c r="AF37" s="1">
        <v>16.037407980663009</v>
      </c>
      <c r="AG37" s="1">
        <v>5.0973070036880763</v>
      </c>
      <c r="AH37" s="1">
        <v>9.4417046603273587</v>
      </c>
      <c r="AI37" s="1">
        <v>0.9699962224752835</v>
      </c>
      <c r="AJ37" s="1">
        <v>6.7515678617193334E-2</v>
      </c>
      <c r="AK37" s="1">
        <v>7.032832864677499E-2</v>
      </c>
      <c r="AL37" s="1">
        <v>0.13550784937211463</v>
      </c>
      <c r="AM37" s="1">
        <v>0.3488221945569232</v>
      </c>
      <c r="AN37" s="1">
        <v>0.10777761119266246</v>
      </c>
      <c r="AO37" s="1">
        <v>0.12183555803552806</v>
      </c>
      <c r="AP37" s="1">
        <v>2.8156232393916757E-2</v>
      </c>
      <c r="AQ37" s="1">
        <v>0.32740519883183444</v>
      </c>
      <c r="AR37" s="1">
        <v>11.61679906803621</v>
      </c>
      <c r="AS37" s="1">
        <v>4.5360375328861595</v>
      </c>
      <c r="AT37" s="1">
        <v>11.216569424665941</v>
      </c>
      <c r="AU37" s="1">
        <v>1.3657201116401034</v>
      </c>
      <c r="AV37" s="1">
        <v>0.21903029198304386</v>
      </c>
      <c r="AW37" s="1">
        <v>4.0145142377924214E-2</v>
      </c>
      <c r="AX37" s="1">
        <v>9.1347801488586594E-2</v>
      </c>
      <c r="AY37" s="1">
        <v>0.19579732251252766</v>
      </c>
      <c r="AZ37" s="1">
        <v>1.7923511428926098</v>
      </c>
      <c r="BA37" s="1">
        <v>2.8714763287034191</v>
      </c>
      <c r="BB37" s="1">
        <v>0.36268139903426244</v>
      </c>
      <c r="BC37" s="1">
        <v>0.11805862187405713</v>
      </c>
    </row>
    <row r="38" spans="1:55" ht="15" customHeight="1" x14ac:dyDescent="0.15">
      <c r="A38"/>
    </row>
    <row r="40" spans="1:55" ht="15" customHeight="1" x14ac:dyDescent="0.15">
      <c r="A40" s="1" t="s">
        <v>293</v>
      </c>
    </row>
    <row r="41" spans="1:55" ht="15" customHeight="1" x14ac:dyDescent="0.15">
      <c r="A41" s="1" t="s">
        <v>24</v>
      </c>
      <c r="B41" s="1" t="str">
        <f t="shared" ref="B41:AG41" si="3">B21</f>
        <v xml:space="preserve"> O-30:2</v>
      </c>
      <c r="C41" s="1" t="str">
        <f t="shared" si="3"/>
        <v xml:space="preserve"> O-30:1</v>
      </c>
      <c r="D41" s="1" t="str">
        <f t="shared" si="3"/>
        <v xml:space="preserve"> O-30:0</v>
      </c>
      <c r="E41" s="1" t="str">
        <f t="shared" si="3"/>
        <v xml:space="preserve"> 30:2</v>
      </c>
      <c r="F41" s="1" t="str">
        <f t="shared" si="3"/>
        <v xml:space="preserve"> 30:1</v>
      </c>
      <c r="G41" s="1" t="str">
        <f t="shared" si="3"/>
        <v xml:space="preserve"> 30:0</v>
      </c>
      <c r="H41" s="1" t="str">
        <f t="shared" si="3"/>
        <v xml:space="preserve"> O-32:2</v>
      </c>
      <c r="I41" s="1" t="str">
        <f t="shared" si="3"/>
        <v xml:space="preserve"> O-32:1</v>
      </c>
      <c r="J41" s="1" t="str">
        <f t="shared" si="3"/>
        <v xml:space="preserve"> O-32:0</v>
      </c>
      <c r="K41" s="1" t="str">
        <f t="shared" si="3"/>
        <v xml:space="preserve"> 32:3</v>
      </c>
      <c r="L41" s="1" t="str">
        <f t="shared" si="3"/>
        <v xml:space="preserve"> 32:2</v>
      </c>
      <c r="M41" s="1" t="str">
        <f t="shared" si="3"/>
        <v xml:space="preserve"> 32:1</v>
      </c>
      <c r="N41" s="1" t="str">
        <f t="shared" si="3"/>
        <v xml:space="preserve"> 32:0</v>
      </c>
      <c r="O41" s="1" t="str">
        <f t="shared" si="3"/>
        <v xml:space="preserve"> O-34:3</v>
      </c>
      <c r="P41" s="1" t="str">
        <f t="shared" si="3"/>
        <v xml:space="preserve"> O-34:2</v>
      </c>
      <c r="Q41" s="1" t="str">
        <f t="shared" si="3"/>
        <v xml:space="preserve"> O-34:1</v>
      </c>
      <c r="R41" s="1" t="str">
        <f t="shared" si="3"/>
        <v xml:space="preserve"> O-34:0</v>
      </c>
      <c r="S41" s="1" t="str">
        <f t="shared" si="3"/>
        <v xml:space="preserve"> 34:3</v>
      </c>
      <c r="T41" s="1" t="str">
        <f t="shared" si="3"/>
        <v xml:space="preserve"> 34:2</v>
      </c>
      <c r="U41" s="1" t="str">
        <f t="shared" si="3"/>
        <v xml:space="preserve"> 34:1</v>
      </c>
      <c r="V41" s="1" t="str">
        <f t="shared" si="3"/>
        <v xml:space="preserve"> 34:0</v>
      </c>
      <c r="W41" s="1" t="str">
        <f t="shared" si="3"/>
        <v xml:space="preserve"> O-36:6</v>
      </c>
      <c r="X41" s="1" t="str">
        <f t="shared" si="3"/>
        <v xml:space="preserve"> O-36:5</v>
      </c>
      <c r="Y41" s="1" t="str">
        <f t="shared" si="3"/>
        <v xml:space="preserve"> O-36:4</v>
      </c>
      <c r="Z41" s="1" t="str">
        <f t="shared" si="3"/>
        <v xml:space="preserve"> O-36:3</v>
      </c>
      <c r="AA41" s="1" t="str">
        <f t="shared" si="3"/>
        <v xml:space="preserve"> O-36:2</v>
      </c>
      <c r="AB41" s="1" t="str">
        <f t="shared" si="3"/>
        <v xml:space="preserve"> O-36:1</v>
      </c>
      <c r="AC41" s="1" t="str">
        <f t="shared" si="3"/>
        <v xml:space="preserve"> O-36:0</v>
      </c>
      <c r="AD41" s="1" t="str">
        <f t="shared" si="3"/>
        <v xml:space="preserve"> 36:6</v>
      </c>
      <c r="AE41" s="1" t="str">
        <f t="shared" si="3"/>
        <v xml:space="preserve"> 36:5</v>
      </c>
      <c r="AF41" s="1" t="str">
        <f t="shared" si="3"/>
        <v xml:space="preserve"> 36:4</v>
      </c>
      <c r="AG41" s="1" t="str">
        <f t="shared" si="3"/>
        <v xml:space="preserve"> 36:3</v>
      </c>
      <c r="AH41" s="1" t="str">
        <f t="shared" ref="AH41:BC41" si="4">AH21</f>
        <v xml:space="preserve"> 36:2</v>
      </c>
      <c r="AI41" s="1" t="str">
        <f t="shared" si="4"/>
        <v xml:space="preserve"> 36:1</v>
      </c>
      <c r="AJ41" s="1" t="str">
        <f t="shared" si="4"/>
        <v xml:space="preserve"> 36:0</v>
      </c>
      <c r="AK41" s="1" t="str">
        <f t="shared" si="4"/>
        <v xml:space="preserve"> O-38:6</v>
      </c>
      <c r="AL41" s="1" t="str">
        <f t="shared" si="4"/>
        <v xml:space="preserve"> O-38:5</v>
      </c>
      <c r="AM41" s="1" t="str">
        <f t="shared" si="4"/>
        <v xml:space="preserve"> O-38:4</v>
      </c>
      <c r="AN41" s="1" t="str">
        <f t="shared" si="4"/>
        <v xml:space="preserve"> O-38:3</v>
      </c>
      <c r="AO41" s="1" t="str">
        <f t="shared" si="4"/>
        <v xml:space="preserve"> O-38:2</v>
      </c>
      <c r="AP41" s="1" t="str">
        <f t="shared" si="4"/>
        <v xml:space="preserve"> O-38:1</v>
      </c>
      <c r="AQ41" s="1" t="str">
        <f t="shared" si="4"/>
        <v xml:space="preserve"> 38:7</v>
      </c>
      <c r="AR41" s="1" t="str">
        <f t="shared" si="4"/>
        <v xml:space="preserve"> 38:6</v>
      </c>
      <c r="AS41" s="1" t="str">
        <f t="shared" si="4"/>
        <v xml:space="preserve"> 38:5</v>
      </c>
      <c r="AT41" s="1" t="str">
        <f t="shared" si="4"/>
        <v xml:space="preserve"> 38:4</v>
      </c>
      <c r="AU41" s="1" t="str">
        <f t="shared" si="4"/>
        <v xml:space="preserve"> 38:3</v>
      </c>
      <c r="AV41" s="1" t="str">
        <f t="shared" si="4"/>
        <v xml:space="preserve"> 38:2</v>
      </c>
      <c r="AW41" s="1" t="str">
        <f t="shared" si="4"/>
        <v xml:space="preserve"> 38:1</v>
      </c>
      <c r="AX41" s="1" t="str">
        <f t="shared" si="4"/>
        <v xml:space="preserve"> 38:0</v>
      </c>
      <c r="AY41" s="1" t="str">
        <f t="shared" si="4"/>
        <v xml:space="preserve"> O-40:1</v>
      </c>
      <c r="AZ41" s="1" t="str">
        <f t="shared" si="4"/>
        <v xml:space="preserve"> 40:7</v>
      </c>
      <c r="BA41" s="1" t="str">
        <f t="shared" si="4"/>
        <v xml:space="preserve"> 40:6</v>
      </c>
      <c r="BB41" s="1" t="str">
        <f t="shared" si="4"/>
        <v xml:space="preserve"> 40:5</v>
      </c>
      <c r="BC41" s="1" t="str">
        <f t="shared" si="4"/>
        <v xml:space="preserve"> 40:4</v>
      </c>
    </row>
    <row r="42" spans="1:55" ht="15" customHeight="1" x14ac:dyDescent="0.15">
      <c r="A42" s="1" t="str">
        <f>A22</f>
        <v>WT liver</v>
      </c>
      <c r="B42" s="1">
        <f>AVERAGE(B22:B29)</f>
        <v>5.617875088056979E-2</v>
      </c>
      <c r="C42" s="1">
        <f t="shared" ref="C42:BC42" si="5">AVERAGE(C22:C29)</f>
        <v>0.22691027645757045</v>
      </c>
      <c r="D42" s="1">
        <f t="shared" si="5"/>
        <v>6.8626227782015048E-2</v>
      </c>
      <c r="E42" s="1">
        <f t="shared" si="5"/>
        <v>0.13314900016549575</v>
      </c>
      <c r="F42" s="1">
        <f t="shared" si="5"/>
        <v>0.11659889020553658</v>
      </c>
      <c r="G42" s="1">
        <f t="shared" si="5"/>
        <v>0.12880923019516347</v>
      </c>
      <c r="H42" s="1">
        <f t="shared" si="5"/>
        <v>7.6911019840975287E-2</v>
      </c>
      <c r="I42" s="1">
        <f t="shared" si="5"/>
        <v>9.531014233068244E-2</v>
      </c>
      <c r="J42" s="1">
        <f t="shared" si="5"/>
        <v>0.1555860918371785</v>
      </c>
      <c r="K42" s="1">
        <f t="shared" si="5"/>
        <v>6.2112708901445012E-2</v>
      </c>
      <c r="L42" s="1">
        <f t="shared" si="5"/>
        <v>0.17158454654620672</v>
      </c>
      <c r="M42" s="1">
        <f t="shared" si="5"/>
        <v>0.84849783798197764</v>
      </c>
      <c r="N42" s="1">
        <f t="shared" si="5"/>
        <v>1.9827201076506316</v>
      </c>
      <c r="O42" s="1">
        <f t="shared" si="5"/>
        <v>0.12266739893696256</v>
      </c>
      <c r="P42" s="1">
        <f t="shared" si="5"/>
        <v>0.15988150441665649</v>
      </c>
      <c r="Q42" s="1">
        <f t="shared" si="5"/>
        <v>0.22570807125918302</v>
      </c>
      <c r="R42" s="1">
        <f t="shared" si="5"/>
        <v>8.9347798776205412E-2</v>
      </c>
      <c r="S42" s="1">
        <f t="shared" si="5"/>
        <v>1.306155587397642</v>
      </c>
      <c r="T42" s="1">
        <f t="shared" si="5"/>
        <v>17.385136733483527</v>
      </c>
      <c r="U42" s="1">
        <f t="shared" si="5"/>
        <v>8.2710451707209813</v>
      </c>
      <c r="V42" s="1">
        <f t="shared" si="5"/>
        <v>0.25902078772756976</v>
      </c>
      <c r="W42" s="1">
        <f t="shared" si="5"/>
        <v>2.7614968028790345E-2</v>
      </c>
      <c r="X42" s="1">
        <f t="shared" si="5"/>
        <v>5.674751800687039E-2</v>
      </c>
      <c r="Y42" s="1">
        <f t="shared" si="5"/>
        <v>0.15269371568956908</v>
      </c>
      <c r="Z42" s="1">
        <f t="shared" si="5"/>
        <v>0.12506213898613577</v>
      </c>
      <c r="AA42" s="1">
        <f t="shared" si="5"/>
        <v>0.31708503916050051</v>
      </c>
      <c r="AB42" s="1">
        <f t="shared" si="5"/>
        <v>0.13238585338806164</v>
      </c>
      <c r="AC42" s="1">
        <f t="shared" si="5"/>
        <v>2.3653314192899309E-2</v>
      </c>
      <c r="AD42" s="1">
        <f t="shared" si="5"/>
        <v>1.2331876754105603E-2</v>
      </c>
      <c r="AE42" s="1">
        <f t="shared" si="5"/>
        <v>1.006023285995058</v>
      </c>
      <c r="AF42" s="1">
        <f t="shared" si="5"/>
        <v>15.357654761112602</v>
      </c>
      <c r="AG42" s="1">
        <f t="shared" si="5"/>
        <v>5.7254446059400186</v>
      </c>
      <c r="AH42" s="1">
        <f t="shared" si="5"/>
        <v>10.06880871634203</v>
      </c>
      <c r="AI42" s="1">
        <f t="shared" si="5"/>
        <v>1.2570895112113489</v>
      </c>
      <c r="AJ42" s="1">
        <f t="shared" si="5"/>
        <v>6.7992371790687248E-2</v>
      </c>
      <c r="AK42" s="1">
        <f t="shared" si="5"/>
        <v>6.2199327615527801E-2</v>
      </c>
      <c r="AL42" s="1">
        <f t="shared" si="5"/>
        <v>0.13127079044140927</v>
      </c>
      <c r="AM42" s="1">
        <f t="shared" si="5"/>
        <v>0.32681403252415309</v>
      </c>
      <c r="AN42" s="1">
        <f t="shared" si="5"/>
        <v>0.10189275059279598</v>
      </c>
      <c r="AO42" s="1">
        <f t="shared" si="5"/>
        <v>0.10639281469880529</v>
      </c>
      <c r="AP42" s="1">
        <f t="shared" si="5"/>
        <v>1.7459384889602612E-2</v>
      </c>
      <c r="AQ42" s="1">
        <f t="shared" si="5"/>
        <v>0.32569807120723721</v>
      </c>
      <c r="AR42" s="1">
        <f t="shared" si="5"/>
        <v>10.326541899171655</v>
      </c>
      <c r="AS42" s="1">
        <f t="shared" si="5"/>
        <v>4.5234242340253941</v>
      </c>
      <c r="AT42" s="1">
        <f t="shared" si="5"/>
        <v>11.065476355056376</v>
      </c>
      <c r="AU42" s="1">
        <f t="shared" si="5"/>
        <v>1.4557367640042056</v>
      </c>
      <c r="AV42" s="1">
        <f t="shared" si="5"/>
        <v>0.18448525286134781</v>
      </c>
      <c r="AW42" s="1">
        <f t="shared" si="5"/>
        <v>3.3766450163855342E-2</v>
      </c>
      <c r="AX42" s="1">
        <f t="shared" si="5"/>
        <v>6.4447480382659086E-2</v>
      </c>
      <c r="AY42" s="1">
        <f t="shared" si="5"/>
        <v>0.20961672736069531</v>
      </c>
      <c r="AZ42" s="1">
        <f t="shared" si="5"/>
        <v>1.5617840551511324</v>
      </c>
      <c r="BA42" s="1">
        <f t="shared" si="5"/>
        <v>2.7528852932485397</v>
      </c>
      <c r="BB42" s="1">
        <f t="shared" si="5"/>
        <v>0.36617639883339853</v>
      </c>
      <c r="BC42" s="1">
        <f t="shared" si="5"/>
        <v>0.11138635767837141</v>
      </c>
    </row>
    <row r="43" spans="1:55" ht="15" customHeight="1" x14ac:dyDescent="0.15">
      <c r="A43" s="1" t="str">
        <f>A30</f>
        <v>COX14 liver</v>
      </c>
      <c r="B43" s="1">
        <f>AVERAGE(B30:B37)</f>
        <v>3.8815030772917328E-2</v>
      </c>
      <c r="C43" s="1">
        <f t="shared" ref="C43:BC43" si="6">AVERAGE(C30:C37)</f>
        <v>0.14812149511145709</v>
      </c>
      <c r="D43" s="1">
        <f t="shared" si="6"/>
        <v>6.690089783468281E-2</v>
      </c>
      <c r="E43" s="1">
        <f t="shared" si="6"/>
        <v>7.6044921412420308E-2</v>
      </c>
      <c r="F43" s="1">
        <f t="shared" si="6"/>
        <v>8.7475842625128183E-2</v>
      </c>
      <c r="G43" s="1">
        <f t="shared" si="6"/>
        <v>0.13126583618321064</v>
      </c>
      <c r="H43" s="1">
        <f t="shared" si="6"/>
        <v>4.9621837312485387E-2</v>
      </c>
      <c r="I43" s="1">
        <f t="shared" si="6"/>
        <v>5.898281554072872E-2</v>
      </c>
      <c r="J43" s="1">
        <f t="shared" si="6"/>
        <v>0.16611812473744816</v>
      </c>
      <c r="K43" s="1">
        <f t="shared" si="6"/>
        <v>5.37706002139995E-2</v>
      </c>
      <c r="L43" s="1">
        <f t="shared" si="6"/>
        <v>0.18355741935411338</v>
      </c>
      <c r="M43" s="1">
        <f t="shared" si="6"/>
        <v>0.78183617487404189</v>
      </c>
      <c r="N43" s="1">
        <f t="shared" si="6"/>
        <v>2.0696275427701645</v>
      </c>
      <c r="O43" s="1">
        <f t="shared" si="6"/>
        <v>6.5729277284254747E-2</v>
      </c>
      <c r="P43" s="1">
        <f t="shared" si="6"/>
        <v>0.14846884495890597</v>
      </c>
      <c r="Q43" s="1">
        <f t="shared" si="6"/>
        <v>0.22194808915185343</v>
      </c>
      <c r="R43" s="1">
        <f t="shared" si="6"/>
        <v>7.7871649312953761E-2</v>
      </c>
      <c r="S43" s="1">
        <f t="shared" si="6"/>
        <v>1.2152713211781399</v>
      </c>
      <c r="T43" s="1">
        <f t="shared" si="6"/>
        <v>17.602027970622402</v>
      </c>
      <c r="U43" s="1">
        <f t="shared" si="6"/>
        <v>8.3568195230227609</v>
      </c>
      <c r="V43" s="1">
        <f t="shared" si="6"/>
        <v>0.24512153881421478</v>
      </c>
      <c r="W43" s="1">
        <f t="shared" si="6"/>
        <v>2.4457215806292256E-2</v>
      </c>
      <c r="X43" s="1">
        <f t="shared" si="6"/>
        <v>4.3154615979335009E-2</v>
      </c>
      <c r="Y43" s="1">
        <f t="shared" si="6"/>
        <v>0.13515923817717582</v>
      </c>
      <c r="Z43" s="1">
        <f t="shared" si="6"/>
        <v>0.12860309404212872</v>
      </c>
      <c r="AA43" s="1">
        <f t="shared" si="6"/>
        <v>0.34453657099249196</v>
      </c>
      <c r="AB43" s="1">
        <f t="shared" si="6"/>
        <v>0.14868133829375726</v>
      </c>
      <c r="AC43" s="1">
        <f t="shared" si="6"/>
        <v>2.3182677815905522E-2</v>
      </c>
      <c r="AD43" s="1">
        <f t="shared" si="6"/>
        <v>2.3844582484741812E-2</v>
      </c>
      <c r="AE43" s="1">
        <f t="shared" si="6"/>
        <v>0.87397186252801096</v>
      </c>
      <c r="AF43" s="1">
        <f t="shared" si="6"/>
        <v>15.207612037241658</v>
      </c>
      <c r="AG43" s="1">
        <f t="shared" si="6"/>
        <v>5.4899303674941731</v>
      </c>
      <c r="AH43" s="1">
        <f t="shared" si="6"/>
        <v>9.951066453459763</v>
      </c>
      <c r="AI43" s="1">
        <f t="shared" si="6"/>
        <v>1.1117095294394754</v>
      </c>
      <c r="AJ43" s="1">
        <f t="shared" si="6"/>
        <v>6.4991505926660337E-2</v>
      </c>
      <c r="AK43" s="1">
        <f t="shared" si="6"/>
        <v>6.1761952228925443E-2</v>
      </c>
      <c r="AL43" s="1">
        <f t="shared" si="6"/>
        <v>0.12349717987484837</v>
      </c>
      <c r="AM43" s="1">
        <f t="shared" si="6"/>
        <v>0.33275413535305098</v>
      </c>
      <c r="AN43" s="1">
        <f t="shared" si="6"/>
        <v>0.1121127086243871</v>
      </c>
      <c r="AO43" s="1">
        <f t="shared" si="6"/>
        <v>0.13287016622256362</v>
      </c>
      <c r="AP43" s="1">
        <f t="shared" si="6"/>
        <v>2.9860816501257232E-2</v>
      </c>
      <c r="AQ43" s="1">
        <f t="shared" si="6"/>
        <v>0.31828578803641061</v>
      </c>
      <c r="AR43" s="1">
        <f t="shared" si="6"/>
        <v>11.046010164630644</v>
      </c>
      <c r="AS43" s="1">
        <f t="shared" si="6"/>
        <v>4.4911903496226566</v>
      </c>
      <c r="AT43" s="1">
        <f t="shared" si="6"/>
        <v>10.823446246399229</v>
      </c>
      <c r="AU43" s="1">
        <f t="shared" si="6"/>
        <v>1.4275676342935006</v>
      </c>
      <c r="AV43" s="1">
        <f t="shared" si="6"/>
        <v>0.20591975735156723</v>
      </c>
      <c r="AW43" s="1">
        <f t="shared" si="6"/>
        <v>3.9746553173527537E-2</v>
      </c>
      <c r="AX43" s="1">
        <f t="shared" si="6"/>
        <v>7.4886924234786989E-2</v>
      </c>
      <c r="AY43" s="1">
        <f t="shared" si="6"/>
        <v>0.20184989051496899</v>
      </c>
      <c r="AZ43" s="1">
        <f t="shared" si="6"/>
        <v>1.7373830345101917</v>
      </c>
      <c r="BA43" s="1">
        <f t="shared" si="6"/>
        <v>2.9355538171113684</v>
      </c>
      <c r="BB43" s="1">
        <f t="shared" si="6"/>
        <v>0.37233222983449166</v>
      </c>
      <c r="BC43" s="1">
        <f t="shared" si="6"/>
        <v>0.11667280871176937</v>
      </c>
    </row>
    <row r="46" spans="1:55" ht="15" customHeight="1" x14ac:dyDescent="0.15">
      <c r="A46" s="1" t="s">
        <v>294</v>
      </c>
    </row>
    <row r="47" spans="1:55" ht="15" customHeight="1" x14ac:dyDescent="0.15">
      <c r="A47" s="1" t="s">
        <v>24</v>
      </c>
      <c r="B47" s="1" t="str">
        <f>B41</f>
        <v xml:space="preserve"> O-30:2</v>
      </c>
      <c r="C47" s="1" t="str">
        <f t="shared" ref="C47:BC47" si="7">C41</f>
        <v xml:space="preserve"> O-30:1</v>
      </c>
      <c r="D47" s="1" t="str">
        <f t="shared" si="7"/>
        <v xml:space="preserve"> O-30:0</v>
      </c>
      <c r="E47" s="1" t="str">
        <f t="shared" si="7"/>
        <v xml:space="preserve"> 30:2</v>
      </c>
      <c r="F47" s="1" t="str">
        <f t="shared" si="7"/>
        <v xml:space="preserve"> 30:1</v>
      </c>
      <c r="G47" s="1" t="str">
        <f t="shared" si="7"/>
        <v xml:space="preserve"> 30:0</v>
      </c>
      <c r="H47" s="1" t="str">
        <f t="shared" si="7"/>
        <v xml:space="preserve"> O-32:2</v>
      </c>
      <c r="I47" s="1" t="str">
        <f t="shared" si="7"/>
        <v xml:space="preserve"> O-32:1</v>
      </c>
      <c r="J47" s="1" t="str">
        <f t="shared" si="7"/>
        <v xml:space="preserve"> O-32:0</v>
      </c>
      <c r="K47" s="1" t="str">
        <f t="shared" si="7"/>
        <v xml:space="preserve"> 32:3</v>
      </c>
      <c r="L47" s="1" t="str">
        <f t="shared" si="7"/>
        <v xml:space="preserve"> 32:2</v>
      </c>
      <c r="M47" s="1" t="str">
        <f t="shared" si="7"/>
        <v xml:space="preserve"> 32:1</v>
      </c>
      <c r="N47" s="1" t="str">
        <f t="shared" si="7"/>
        <v xml:space="preserve"> 32:0</v>
      </c>
      <c r="O47" s="1" t="str">
        <f t="shared" si="7"/>
        <v xml:space="preserve"> O-34:3</v>
      </c>
      <c r="P47" s="1" t="str">
        <f t="shared" si="7"/>
        <v xml:space="preserve"> O-34:2</v>
      </c>
      <c r="Q47" s="1" t="str">
        <f t="shared" si="7"/>
        <v xml:space="preserve"> O-34:1</v>
      </c>
      <c r="R47" s="1" t="str">
        <f t="shared" si="7"/>
        <v xml:space="preserve"> O-34:0</v>
      </c>
      <c r="S47" s="1" t="str">
        <f t="shared" si="7"/>
        <v xml:space="preserve"> 34:3</v>
      </c>
      <c r="T47" s="1" t="str">
        <f t="shared" si="7"/>
        <v xml:space="preserve"> 34:2</v>
      </c>
      <c r="U47" s="1" t="str">
        <f t="shared" si="7"/>
        <v xml:space="preserve"> 34:1</v>
      </c>
      <c r="V47" s="1" t="str">
        <f t="shared" si="7"/>
        <v xml:space="preserve"> 34:0</v>
      </c>
      <c r="W47" s="1" t="str">
        <f t="shared" si="7"/>
        <v xml:space="preserve"> O-36:6</v>
      </c>
      <c r="X47" s="1" t="str">
        <f t="shared" si="7"/>
        <v xml:space="preserve"> O-36:5</v>
      </c>
      <c r="Y47" s="1" t="str">
        <f t="shared" si="7"/>
        <v xml:space="preserve"> O-36:4</v>
      </c>
      <c r="Z47" s="1" t="str">
        <f t="shared" si="7"/>
        <v xml:space="preserve"> O-36:3</v>
      </c>
      <c r="AA47" s="1" t="str">
        <f t="shared" si="7"/>
        <v xml:space="preserve"> O-36:2</v>
      </c>
      <c r="AB47" s="1" t="str">
        <f t="shared" si="7"/>
        <v xml:space="preserve"> O-36:1</v>
      </c>
      <c r="AC47" s="1" t="str">
        <f t="shared" si="7"/>
        <v xml:space="preserve"> O-36:0</v>
      </c>
      <c r="AD47" s="1" t="str">
        <f t="shared" si="7"/>
        <v xml:space="preserve"> 36:6</v>
      </c>
      <c r="AE47" s="1" t="str">
        <f t="shared" si="7"/>
        <v xml:space="preserve"> 36:5</v>
      </c>
      <c r="AF47" s="1" t="str">
        <f t="shared" si="7"/>
        <v xml:space="preserve"> 36:4</v>
      </c>
      <c r="AG47" s="1" t="str">
        <f t="shared" si="7"/>
        <v xml:space="preserve"> 36:3</v>
      </c>
      <c r="AH47" s="1" t="str">
        <f t="shared" si="7"/>
        <v xml:space="preserve"> 36:2</v>
      </c>
      <c r="AI47" s="1" t="str">
        <f t="shared" si="7"/>
        <v xml:space="preserve"> 36:1</v>
      </c>
      <c r="AJ47" s="1" t="str">
        <f t="shared" si="7"/>
        <v xml:space="preserve"> 36:0</v>
      </c>
      <c r="AK47" s="1" t="str">
        <f t="shared" si="7"/>
        <v xml:space="preserve"> O-38:6</v>
      </c>
      <c r="AL47" s="1" t="str">
        <f t="shared" si="7"/>
        <v xml:space="preserve"> O-38:5</v>
      </c>
      <c r="AM47" s="1" t="str">
        <f t="shared" si="7"/>
        <v xml:space="preserve"> O-38:4</v>
      </c>
      <c r="AN47" s="1" t="str">
        <f t="shared" si="7"/>
        <v xml:space="preserve"> O-38:3</v>
      </c>
      <c r="AO47" s="1" t="str">
        <f t="shared" si="7"/>
        <v xml:space="preserve"> O-38:2</v>
      </c>
      <c r="AP47" s="1" t="str">
        <f t="shared" si="7"/>
        <v xml:space="preserve"> O-38:1</v>
      </c>
      <c r="AQ47" s="1" t="str">
        <f t="shared" si="7"/>
        <v xml:space="preserve"> 38:7</v>
      </c>
      <c r="AR47" s="1" t="str">
        <f t="shared" si="7"/>
        <v xml:space="preserve"> 38:6</v>
      </c>
      <c r="AS47" s="1" t="str">
        <f t="shared" si="7"/>
        <v xml:space="preserve"> 38:5</v>
      </c>
      <c r="AT47" s="1" t="str">
        <f t="shared" si="7"/>
        <v xml:space="preserve"> 38:4</v>
      </c>
      <c r="AU47" s="1" t="str">
        <f t="shared" si="7"/>
        <v xml:space="preserve"> 38:3</v>
      </c>
      <c r="AV47" s="1" t="str">
        <f t="shared" si="7"/>
        <v xml:space="preserve"> 38:2</v>
      </c>
      <c r="AW47" s="1" t="str">
        <f t="shared" si="7"/>
        <v xml:space="preserve"> 38:1</v>
      </c>
      <c r="AX47" s="1" t="str">
        <f t="shared" si="7"/>
        <v xml:space="preserve"> 38:0</v>
      </c>
      <c r="AY47" s="1" t="str">
        <f t="shared" si="7"/>
        <v xml:space="preserve"> O-40:1</v>
      </c>
      <c r="AZ47" s="1" t="str">
        <f t="shared" si="7"/>
        <v xml:space="preserve"> 40:7</v>
      </c>
      <c r="BA47" s="1" t="str">
        <f t="shared" si="7"/>
        <v xml:space="preserve"> 40:6</v>
      </c>
      <c r="BB47" s="1" t="str">
        <f t="shared" si="7"/>
        <v xml:space="preserve"> 40:5</v>
      </c>
      <c r="BC47" s="1" t="str">
        <f t="shared" si="7"/>
        <v xml:space="preserve"> 40:4</v>
      </c>
    </row>
    <row r="48" spans="1:55" ht="15" customHeight="1" x14ac:dyDescent="0.15">
      <c r="A48" s="1" t="str">
        <f>A22</f>
        <v>WT liver</v>
      </c>
      <c r="B48" s="1">
        <f>STDEV(B22:B29)</f>
        <v>1.2039208700695822E-2</v>
      </c>
      <c r="C48" s="1">
        <f t="shared" ref="C48:BC48" si="8">STDEV(C22:C29)</f>
        <v>5.9437434663522908E-2</v>
      </c>
      <c r="D48" s="1">
        <f t="shared" si="8"/>
        <v>7.1979241308547295E-3</v>
      </c>
      <c r="E48" s="1">
        <f t="shared" si="8"/>
        <v>3.6497393747494465E-2</v>
      </c>
      <c r="F48" s="1">
        <f t="shared" si="8"/>
        <v>1.986753783519387E-2</v>
      </c>
      <c r="G48" s="1">
        <f t="shared" si="8"/>
        <v>2.9923759250151952E-2</v>
      </c>
      <c r="H48" s="1">
        <f t="shared" si="8"/>
        <v>2.1416034476994469E-2</v>
      </c>
      <c r="I48" s="1">
        <f t="shared" si="8"/>
        <v>3.2790571298205097E-2</v>
      </c>
      <c r="J48" s="1">
        <f t="shared" si="8"/>
        <v>3.4329672968262288E-2</v>
      </c>
      <c r="K48" s="1">
        <f t="shared" si="8"/>
        <v>9.192670871897457E-3</v>
      </c>
      <c r="L48" s="1">
        <f t="shared" si="8"/>
        <v>3.0822223353665697E-2</v>
      </c>
      <c r="M48" s="1">
        <f t="shared" si="8"/>
        <v>0.21930072461557942</v>
      </c>
      <c r="N48" s="1">
        <f t="shared" si="8"/>
        <v>0.31627394283391896</v>
      </c>
      <c r="O48" s="1">
        <f t="shared" si="8"/>
        <v>3.7059445058747212E-2</v>
      </c>
      <c r="P48" s="1">
        <f t="shared" si="8"/>
        <v>3.3929826202492915E-2</v>
      </c>
      <c r="Q48" s="1">
        <f t="shared" si="8"/>
        <v>5.3597118384805714E-2</v>
      </c>
      <c r="R48" s="1">
        <f t="shared" si="8"/>
        <v>1.9304181129633998E-2</v>
      </c>
      <c r="S48" s="1">
        <f t="shared" si="8"/>
        <v>0.17427807444362051</v>
      </c>
      <c r="T48" s="1">
        <f t="shared" si="8"/>
        <v>1.7634237547914309</v>
      </c>
      <c r="U48" s="1">
        <f t="shared" si="8"/>
        <v>1.7843738480179108</v>
      </c>
      <c r="V48" s="1">
        <f t="shared" si="8"/>
        <v>4.0134562657845603E-2</v>
      </c>
      <c r="W48" s="1">
        <f t="shared" si="8"/>
        <v>7.2200808304338678E-3</v>
      </c>
      <c r="X48" s="1">
        <f t="shared" si="8"/>
        <v>8.5197505118088501E-3</v>
      </c>
      <c r="Y48" s="1">
        <f t="shared" si="8"/>
        <v>2.4263223747810748E-2</v>
      </c>
      <c r="Z48" s="1">
        <f t="shared" si="8"/>
        <v>1.9724862974173547E-2</v>
      </c>
      <c r="AA48" s="1">
        <f t="shared" si="8"/>
        <v>4.7963353159956576E-2</v>
      </c>
      <c r="AB48" s="1">
        <f t="shared" si="8"/>
        <v>3.3211811976129206E-2</v>
      </c>
      <c r="AC48" s="1">
        <f t="shared" si="8"/>
        <v>7.0759519349293375E-3</v>
      </c>
      <c r="AD48" s="1">
        <f t="shared" si="8"/>
        <v>1.1613400273255062E-2</v>
      </c>
      <c r="AE48" s="1">
        <f t="shared" si="8"/>
        <v>0.18882397460983949</v>
      </c>
      <c r="AF48" s="1">
        <f t="shared" si="8"/>
        <v>0.84438477428371495</v>
      </c>
      <c r="AG48" s="1">
        <f t="shared" si="8"/>
        <v>0.8840026919371563</v>
      </c>
      <c r="AH48" s="1">
        <f t="shared" si="8"/>
        <v>0.90538719075204543</v>
      </c>
      <c r="AI48" s="1">
        <f t="shared" si="8"/>
        <v>0.20916456544015399</v>
      </c>
      <c r="AJ48" s="1">
        <f t="shared" si="8"/>
        <v>8.5369396691513822E-3</v>
      </c>
      <c r="AK48" s="1">
        <f t="shared" si="8"/>
        <v>7.233390617091909E-3</v>
      </c>
      <c r="AL48" s="1">
        <f t="shared" si="8"/>
        <v>1.5699992806941034E-2</v>
      </c>
      <c r="AM48" s="1">
        <f t="shared" si="8"/>
        <v>4.3517931837569954E-2</v>
      </c>
      <c r="AN48" s="1">
        <f t="shared" si="8"/>
        <v>1.6395240676824959E-2</v>
      </c>
      <c r="AO48" s="1">
        <f t="shared" si="8"/>
        <v>2.4258024657652529E-2</v>
      </c>
      <c r="AP48" s="1">
        <f t="shared" si="8"/>
        <v>1.0484034802693666E-2</v>
      </c>
      <c r="AQ48" s="1">
        <f t="shared" si="8"/>
        <v>5.1769578630744814E-2</v>
      </c>
      <c r="AR48" s="1">
        <f t="shared" si="8"/>
        <v>1.132908790699835</v>
      </c>
      <c r="AS48" s="1">
        <f t="shared" si="8"/>
        <v>0.55617840266304452</v>
      </c>
      <c r="AT48" s="1">
        <f t="shared" si="8"/>
        <v>1.7295657400330189</v>
      </c>
      <c r="AU48" s="1">
        <f t="shared" si="8"/>
        <v>0.25867909046195664</v>
      </c>
      <c r="AV48" s="1">
        <f t="shared" si="8"/>
        <v>2.3653530122779081E-2</v>
      </c>
      <c r="AW48" s="1">
        <f t="shared" si="8"/>
        <v>6.8142740724526181E-3</v>
      </c>
      <c r="AX48" s="1">
        <f t="shared" si="8"/>
        <v>1.2039457232315717E-2</v>
      </c>
      <c r="AY48" s="1">
        <f t="shared" si="8"/>
        <v>4.2895562529185978E-2</v>
      </c>
      <c r="AZ48" s="1">
        <f t="shared" si="8"/>
        <v>0.13568599845032123</v>
      </c>
      <c r="BA48" s="1">
        <f t="shared" si="8"/>
        <v>0.6326749165912291</v>
      </c>
      <c r="BB48" s="1">
        <f t="shared" si="8"/>
        <v>4.5165712576174848E-2</v>
      </c>
      <c r="BC48" s="1">
        <f t="shared" si="8"/>
        <v>6.414052582019652E-3</v>
      </c>
    </row>
    <row r="49" spans="1:55" ht="15" customHeight="1" x14ac:dyDescent="0.15">
      <c r="A49" s="1" t="str">
        <f>A30</f>
        <v>COX14 liver</v>
      </c>
      <c r="B49" s="1">
        <f>STDEV(B30:B37)</f>
        <v>5.7797039158797052E-3</v>
      </c>
      <c r="C49" s="1">
        <f t="shared" ref="C49:BC49" si="9">STDEV(C30:C37)</f>
        <v>3.7433192576802971E-2</v>
      </c>
      <c r="D49" s="1">
        <f t="shared" si="9"/>
        <v>1.4165227937273397E-2</v>
      </c>
      <c r="E49" s="1">
        <f t="shared" si="9"/>
        <v>1.4959584523908498E-2</v>
      </c>
      <c r="F49" s="1">
        <f t="shared" si="9"/>
        <v>3.708382248823628E-2</v>
      </c>
      <c r="G49" s="1">
        <f t="shared" si="9"/>
        <v>2.528006771380847E-2</v>
      </c>
      <c r="H49" s="1">
        <f t="shared" si="9"/>
        <v>1.3476766802875791E-2</v>
      </c>
      <c r="I49" s="1">
        <f t="shared" si="9"/>
        <v>2.9363436637941415E-2</v>
      </c>
      <c r="J49" s="1">
        <f t="shared" si="9"/>
        <v>1.6446040630685752E-2</v>
      </c>
      <c r="K49" s="1">
        <f t="shared" si="9"/>
        <v>1.1932656385067743E-2</v>
      </c>
      <c r="L49" s="1">
        <f t="shared" si="9"/>
        <v>4.0053637204637955E-2</v>
      </c>
      <c r="M49" s="1">
        <f t="shared" si="9"/>
        <v>0.20209660532918003</v>
      </c>
      <c r="N49" s="1">
        <f t="shared" si="9"/>
        <v>0.19616382440045796</v>
      </c>
      <c r="O49" s="1">
        <f t="shared" si="9"/>
        <v>1.3443766990238597E-2</v>
      </c>
      <c r="P49" s="1">
        <f t="shared" si="9"/>
        <v>1.995543005888294E-2</v>
      </c>
      <c r="Q49" s="1">
        <f t="shared" si="9"/>
        <v>3.8485842964733209E-2</v>
      </c>
      <c r="R49" s="1">
        <f t="shared" si="9"/>
        <v>1.3654928939723738E-2</v>
      </c>
      <c r="S49" s="1">
        <f t="shared" si="9"/>
        <v>0.12259589459259544</v>
      </c>
      <c r="T49" s="1">
        <f t="shared" si="9"/>
        <v>1.2490206570260516</v>
      </c>
      <c r="U49" s="1">
        <f t="shared" si="9"/>
        <v>1.5906168121065494</v>
      </c>
      <c r="V49" s="1">
        <f t="shared" si="9"/>
        <v>2.9791469222621682E-2</v>
      </c>
      <c r="W49" s="1">
        <f t="shared" si="9"/>
        <v>6.2044136376792495E-3</v>
      </c>
      <c r="X49" s="1">
        <f t="shared" si="9"/>
        <v>6.8821880221102095E-3</v>
      </c>
      <c r="Y49" s="1">
        <f t="shared" si="9"/>
        <v>1.4608567274484225E-2</v>
      </c>
      <c r="Z49" s="1">
        <f t="shared" si="9"/>
        <v>1.3160302117814417E-2</v>
      </c>
      <c r="AA49" s="1">
        <f t="shared" si="9"/>
        <v>5.0826332143935164E-2</v>
      </c>
      <c r="AB49" s="1">
        <f t="shared" si="9"/>
        <v>3.2985747412458563E-2</v>
      </c>
      <c r="AC49" s="1">
        <f t="shared" si="9"/>
        <v>5.1565685194251499E-3</v>
      </c>
      <c r="AD49" s="1">
        <f t="shared" si="9"/>
        <v>9.6704187986641175E-3</v>
      </c>
      <c r="AE49" s="1">
        <f t="shared" si="9"/>
        <v>0.16132366872009388</v>
      </c>
      <c r="AF49" s="1">
        <f t="shared" si="9"/>
        <v>0.81938608737282048</v>
      </c>
      <c r="AG49" s="1">
        <f t="shared" si="9"/>
        <v>0.73481131071582162</v>
      </c>
      <c r="AH49" s="1">
        <f t="shared" si="9"/>
        <v>0.99392643637811429</v>
      </c>
      <c r="AI49" s="1">
        <f t="shared" si="9"/>
        <v>0.12033004617281846</v>
      </c>
      <c r="AJ49" s="1">
        <f t="shared" si="9"/>
        <v>1.6538701970468986E-2</v>
      </c>
      <c r="AK49" s="1">
        <f t="shared" si="9"/>
        <v>8.5346088364203331E-3</v>
      </c>
      <c r="AL49" s="1">
        <f t="shared" si="9"/>
        <v>1.4298135063864166E-2</v>
      </c>
      <c r="AM49" s="1">
        <f t="shared" si="9"/>
        <v>5.3978508909621553E-2</v>
      </c>
      <c r="AN49" s="1">
        <f t="shared" si="9"/>
        <v>2.6395106655647666E-2</v>
      </c>
      <c r="AO49" s="1">
        <f t="shared" si="9"/>
        <v>2.1809245437084332E-2</v>
      </c>
      <c r="AP49" s="1">
        <f t="shared" si="9"/>
        <v>7.9889084600792762E-3</v>
      </c>
      <c r="AQ49" s="1">
        <f t="shared" si="9"/>
        <v>2.1828440991162081E-2</v>
      </c>
      <c r="AR49" s="1">
        <f t="shared" si="9"/>
        <v>1.052800568853707</v>
      </c>
      <c r="AS49" s="1">
        <f t="shared" si="9"/>
        <v>0.44796293822228461</v>
      </c>
      <c r="AT49" s="1">
        <f t="shared" si="9"/>
        <v>1.8538308676821433</v>
      </c>
      <c r="AU49" s="1">
        <f t="shared" si="9"/>
        <v>0.16307549970768487</v>
      </c>
      <c r="AV49" s="1">
        <f t="shared" si="9"/>
        <v>3.2207228472925606E-2</v>
      </c>
      <c r="AW49" s="1">
        <f t="shared" si="9"/>
        <v>5.5805826682163977E-3</v>
      </c>
      <c r="AX49" s="1">
        <f t="shared" si="9"/>
        <v>8.6843287548671027E-3</v>
      </c>
      <c r="AY49" s="1">
        <f t="shared" si="9"/>
        <v>3.2160557774141361E-2</v>
      </c>
      <c r="AZ49" s="1">
        <f t="shared" si="9"/>
        <v>0.12718478335724728</v>
      </c>
      <c r="BA49" s="1">
        <f t="shared" si="9"/>
        <v>0.62593016411386693</v>
      </c>
      <c r="BB49" s="1">
        <f t="shared" si="9"/>
        <v>3.9998656936367137E-2</v>
      </c>
      <c r="BC49" s="1">
        <f t="shared" si="9"/>
        <v>7.6672266082337759E-3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V49"/>
  <sheetViews>
    <sheetView workbookViewId="0">
      <selection activeCell="W51" sqref="W51"/>
    </sheetView>
  </sheetViews>
  <sheetFormatPr baseColWidth="10" defaultColWidth="10.5" defaultRowHeight="15" customHeight="1" x14ac:dyDescent="0.15"/>
  <cols>
    <col min="1" max="1" width="20.5" style="1" customWidth="1"/>
    <col min="2" max="16384" width="10.5" style="1"/>
  </cols>
  <sheetData>
    <row r="1" spans="1:7" ht="15" customHeight="1" x14ac:dyDescent="0.15">
      <c r="A1" s="8" t="s">
        <v>459</v>
      </c>
    </row>
    <row r="2" spans="1:7" s="2" customFormat="1" ht="50.25" customHeight="1" x14ac:dyDescent="0.15">
      <c r="B2" s="2" t="s">
        <v>280</v>
      </c>
      <c r="C2" s="2" t="s">
        <v>25</v>
      </c>
      <c r="D2" s="2" t="s">
        <v>112</v>
      </c>
      <c r="E2" s="2" t="s">
        <v>113</v>
      </c>
      <c r="F2" s="2" t="s">
        <v>114</v>
      </c>
      <c r="G2" s="2" t="s">
        <v>115</v>
      </c>
    </row>
    <row r="3" spans="1:7" ht="15" customHeight="1" x14ac:dyDescent="0.2">
      <c r="A3" s="24" t="s">
        <v>456</v>
      </c>
      <c r="B3" s="1" t="s">
        <v>302</v>
      </c>
      <c r="C3" s="1">
        <v>14</v>
      </c>
      <c r="D3" s="1">
        <v>5</v>
      </c>
      <c r="E3" s="1">
        <v>19.043463469784321</v>
      </c>
      <c r="F3" s="1">
        <v>17.095999390081381</v>
      </c>
      <c r="G3" s="1">
        <v>1.2211428135772417</v>
      </c>
    </row>
    <row r="4" spans="1:7" ht="15" customHeight="1" x14ac:dyDescent="0.2">
      <c r="A4" s="24" t="s">
        <v>456</v>
      </c>
      <c r="B4" s="1" t="s">
        <v>303</v>
      </c>
      <c r="C4" s="1">
        <v>13</v>
      </c>
      <c r="D4" s="1">
        <v>5</v>
      </c>
      <c r="E4" s="1">
        <v>18.14837923698947</v>
      </c>
      <c r="F4" s="1">
        <v>16.381330843320331</v>
      </c>
      <c r="G4" s="1">
        <v>1.2601023725631026</v>
      </c>
    </row>
    <row r="5" spans="1:7" ht="15" customHeight="1" x14ac:dyDescent="0.2">
      <c r="A5" s="24" t="s">
        <v>456</v>
      </c>
      <c r="B5" s="1" t="s">
        <v>442</v>
      </c>
      <c r="C5" s="1">
        <v>13</v>
      </c>
      <c r="D5" s="1">
        <v>5</v>
      </c>
      <c r="E5" s="1">
        <v>18.469169698259137</v>
      </c>
      <c r="F5" s="1">
        <v>16.62738007818745</v>
      </c>
      <c r="G5" s="1">
        <v>1.2790292367836504</v>
      </c>
    </row>
    <row r="6" spans="1:7" ht="15" customHeight="1" x14ac:dyDescent="0.2">
      <c r="A6" s="24" t="s">
        <v>456</v>
      </c>
      <c r="B6" s="1" t="s">
        <v>443</v>
      </c>
      <c r="C6" s="1">
        <v>13</v>
      </c>
      <c r="D6" s="1">
        <v>5</v>
      </c>
      <c r="E6" s="1">
        <v>16.289628716298168</v>
      </c>
      <c r="F6" s="1">
        <v>14.464875077899421</v>
      </c>
      <c r="G6" s="1">
        <v>1.1126826982999556</v>
      </c>
    </row>
    <row r="7" spans="1:7" ht="15" customHeight="1" x14ac:dyDescent="0.2">
      <c r="A7" s="24" t="s">
        <v>456</v>
      </c>
      <c r="B7" s="1" t="s">
        <v>444</v>
      </c>
      <c r="C7" s="1">
        <v>26</v>
      </c>
      <c r="D7" s="1">
        <v>5</v>
      </c>
      <c r="E7" s="1">
        <v>16.04412269425487</v>
      </c>
      <c r="F7" s="1">
        <v>14.320237571301185</v>
      </c>
      <c r="G7" s="1">
        <v>0.55077836812696868</v>
      </c>
    </row>
    <row r="8" spans="1:7" ht="15" customHeight="1" x14ac:dyDescent="0.2">
      <c r="A8" s="24" t="s">
        <v>456</v>
      </c>
      <c r="B8" s="1" t="s">
        <v>445</v>
      </c>
      <c r="C8" s="1">
        <v>16</v>
      </c>
      <c r="D8" s="1">
        <v>5</v>
      </c>
      <c r="E8" s="1">
        <v>16.24857734132609</v>
      </c>
      <c r="F8" s="1">
        <v>14.496940554205</v>
      </c>
      <c r="G8" s="1">
        <v>0.90605878463781253</v>
      </c>
    </row>
    <row r="9" spans="1:7" ht="15" customHeight="1" x14ac:dyDescent="0.2">
      <c r="A9" s="24" t="s">
        <v>456</v>
      </c>
      <c r="B9" s="1" t="s">
        <v>446</v>
      </c>
      <c r="C9" s="1">
        <v>18</v>
      </c>
      <c r="D9" s="1">
        <v>5</v>
      </c>
      <c r="E9" s="1">
        <v>13.859111725175614</v>
      </c>
      <c r="F9" s="1">
        <v>12.214987990513338</v>
      </c>
      <c r="G9" s="1">
        <v>0.67861044391740766</v>
      </c>
    </row>
    <row r="10" spans="1:7" ht="15" customHeight="1" x14ac:dyDescent="0.2">
      <c r="A10" s="24" t="s">
        <v>456</v>
      </c>
      <c r="B10" s="1" t="s">
        <v>447</v>
      </c>
      <c r="C10" s="1">
        <v>15</v>
      </c>
      <c r="D10" s="1">
        <v>5</v>
      </c>
      <c r="E10" s="1">
        <v>12.925307415843021</v>
      </c>
      <c r="F10" s="1">
        <v>11.30107521860859</v>
      </c>
      <c r="G10" s="1">
        <v>0.75340501457390585</v>
      </c>
    </row>
    <row r="11" spans="1:7" ht="15" customHeight="1" x14ac:dyDescent="0.2">
      <c r="A11" s="24" t="s">
        <v>457</v>
      </c>
      <c r="B11" s="1" t="s">
        <v>448</v>
      </c>
      <c r="C11" s="1">
        <v>13</v>
      </c>
      <c r="D11" s="1">
        <v>5</v>
      </c>
      <c r="E11" s="1">
        <v>17.791974185700496</v>
      </c>
      <c r="F11" s="1">
        <v>15.840792221253153</v>
      </c>
      <c r="G11" s="1">
        <v>1.2185224785579352</v>
      </c>
    </row>
    <row r="12" spans="1:7" ht="15" customHeight="1" x14ac:dyDescent="0.2">
      <c r="A12" s="24" t="s">
        <v>457</v>
      </c>
      <c r="B12" s="1" t="s">
        <v>449</v>
      </c>
      <c r="C12" s="1">
        <v>17</v>
      </c>
      <c r="D12" s="1">
        <v>5</v>
      </c>
      <c r="E12" s="1">
        <v>18.110941207764611</v>
      </c>
      <c r="F12" s="1">
        <v>16.19646032777165</v>
      </c>
      <c r="G12" s="1">
        <v>0.95273296045715583</v>
      </c>
    </row>
    <row r="13" spans="1:7" ht="15" customHeight="1" x14ac:dyDescent="0.2">
      <c r="A13" s="24" t="s">
        <v>457</v>
      </c>
      <c r="B13" s="1" t="s">
        <v>450</v>
      </c>
      <c r="C13" s="1">
        <v>11</v>
      </c>
      <c r="D13" s="1">
        <v>5</v>
      </c>
      <c r="E13" s="1">
        <v>16.48104582874284</v>
      </c>
      <c r="F13" s="1">
        <v>14.615100914575674</v>
      </c>
      <c r="G13" s="1">
        <v>1.3286455376886976</v>
      </c>
    </row>
    <row r="14" spans="1:7" ht="15" customHeight="1" x14ac:dyDescent="0.2">
      <c r="A14" s="24" t="s">
        <v>457</v>
      </c>
      <c r="B14" s="1" t="s">
        <v>451</v>
      </c>
      <c r="C14" s="1">
        <v>12</v>
      </c>
      <c r="D14" s="1">
        <v>5</v>
      </c>
      <c r="E14" s="1">
        <v>18.52322244082384</v>
      </c>
      <c r="F14" s="1">
        <v>16.598131028878587</v>
      </c>
      <c r="G14" s="1">
        <v>1.3831775857398814</v>
      </c>
    </row>
    <row r="15" spans="1:7" ht="15" customHeight="1" x14ac:dyDescent="0.2">
      <c r="A15" s="24" t="s">
        <v>457</v>
      </c>
      <c r="B15" s="1" t="s">
        <v>452</v>
      </c>
      <c r="C15" s="1">
        <v>22</v>
      </c>
      <c r="D15" s="1">
        <v>5</v>
      </c>
      <c r="E15" s="1">
        <v>29.890324901464066</v>
      </c>
      <c r="F15" s="1">
        <v>27.939142937016722</v>
      </c>
      <c r="G15" s="1">
        <v>1.269961042591669</v>
      </c>
    </row>
    <row r="16" spans="1:7" ht="15" customHeight="1" x14ac:dyDescent="0.2">
      <c r="A16" s="24" t="s">
        <v>457</v>
      </c>
      <c r="B16" s="1" t="s">
        <v>453</v>
      </c>
      <c r="C16" s="1">
        <v>15</v>
      </c>
      <c r="D16" s="1">
        <v>5</v>
      </c>
      <c r="E16" s="1">
        <v>14.115490848588784</v>
      </c>
      <c r="F16" s="1">
        <v>12.259303880183976</v>
      </c>
      <c r="G16" s="1">
        <v>0.81728692534559833</v>
      </c>
    </row>
    <row r="17" spans="1:22" ht="15" customHeight="1" x14ac:dyDescent="0.2">
      <c r="A17" s="24" t="s">
        <v>457</v>
      </c>
      <c r="B17" s="1" t="s">
        <v>454</v>
      </c>
      <c r="C17" s="1">
        <v>16</v>
      </c>
      <c r="D17" s="1">
        <v>5</v>
      </c>
      <c r="E17" s="1">
        <v>18.486325459787558</v>
      </c>
      <c r="F17" s="1">
        <v>16.604228789446605</v>
      </c>
      <c r="G17" s="1">
        <v>1.0377642993404128</v>
      </c>
    </row>
    <row r="18" spans="1:22" ht="15" customHeight="1" x14ac:dyDescent="0.2">
      <c r="A18" s="24" t="s">
        <v>457</v>
      </c>
      <c r="B18" s="1" t="s">
        <v>455</v>
      </c>
      <c r="C18" s="1">
        <v>13</v>
      </c>
      <c r="D18" s="1">
        <v>5</v>
      </c>
      <c r="E18" s="1">
        <v>17.187834149851671</v>
      </c>
      <c r="F18" s="1">
        <v>15.365469747670071</v>
      </c>
      <c r="G18" s="1">
        <v>1.1819592113592363</v>
      </c>
    </row>
    <row r="20" spans="1:22" ht="15" customHeight="1" x14ac:dyDescent="0.15">
      <c r="A20" s="1" t="s">
        <v>116</v>
      </c>
    </row>
    <row r="21" spans="1:22" ht="15" customHeight="1" x14ac:dyDescent="0.15">
      <c r="A21" s="1" t="s">
        <v>24</v>
      </c>
      <c r="B21" s="1" t="s">
        <v>31</v>
      </c>
      <c r="C21" s="1" t="s">
        <v>32</v>
      </c>
      <c r="D21" s="1" t="s">
        <v>35</v>
      </c>
      <c r="E21" s="1" t="s">
        <v>36</v>
      </c>
      <c r="F21" s="1" t="s">
        <v>39</v>
      </c>
      <c r="G21" s="1" t="s">
        <v>40</v>
      </c>
      <c r="H21" s="1" t="s">
        <v>41</v>
      </c>
      <c r="I21" s="1" t="s">
        <v>42</v>
      </c>
      <c r="J21" s="1" t="s">
        <v>117</v>
      </c>
      <c r="K21" s="1" t="s">
        <v>118</v>
      </c>
      <c r="L21" s="1" t="s">
        <v>44</v>
      </c>
      <c r="M21" s="1" t="s">
        <v>45</v>
      </c>
      <c r="N21" s="1" t="s">
        <v>46</v>
      </c>
      <c r="O21" s="1" t="s">
        <v>47</v>
      </c>
      <c r="P21" s="1" t="s">
        <v>119</v>
      </c>
      <c r="Q21" s="1" t="s">
        <v>48</v>
      </c>
      <c r="R21" s="1" t="s">
        <v>49</v>
      </c>
      <c r="S21" s="1" t="s">
        <v>120</v>
      </c>
      <c r="T21" s="1" t="s">
        <v>121</v>
      </c>
      <c r="U21" s="1" t="s">
        <v>122</v>
      </c>
      <c r="V21" s="1" t="s">
        <v>123</v>
      </c>
    </row>
    <row r="22" spans="1:22" ht="15" customHeight="1" x14ac:dyDescent="0.15">
      <c r="A22" t="str">
        <f>A3</f>
        <v>WT liver</v>
      </c>
      <c r="B22" s="1">
        <v>7.9900398310406035E-3</v>
      </c>
      <c r="C22" s="1">
        <v>0.36137334709630597</v>
      </c>
      <c r="D22" s="1">
        <v>3.3370502491899305</v>
      </c>
      <c r="E22" s="1">
        <v>27.299162298358684</v>
      </c>
      <c r="F22" s="1">
        <v>0.57725053753782385</v>
      </c>
      <c r="G22" s="1">
        <v>12.502157131934924</v>
      </c>
      <c r="H22" s="1">
        <v>6.0611814186260355</v>
      </c>
      <c r="I22" s="1">
        <v>21.035851668638642</v>
      </c>
      <c r="J22" s="1">
        <v>0.25588205726362695</v>
      </c>
      <c r="K22" s="1">
        <v>0.6990709667030478</v>
      </c>
      <c r="L22" s="1">
        <v>13.634149200395623</v>
      </c>
      <c r="M22" s="1">
        <v>1.5605406356092597</v>
      </c>
      <c r="N22" s="1">
        <v>0.58643971678666207</v>
      </c>
      <c r="O22" s="1">
        <v>0</v>
      </c>
      <c r="P22" s="1">
        <v>0.28966942615465052</v>
      </c>
      <c r="Q22" s="1">
        <v>5.9246162080460882</v>
      </c>
      <c r="R22" s="1">
        <v>0.41117217659743849</v>
      </c>
      <c r="S22" s="1">
        <v>3.7304101792499984</v>
      </c>
      <c r="T22" s="1">
        <v>0.52741770731286619</v>
      </c>
      <c r="U22" s="1">
        <v>0.50816871409603448</v>
      </c>
      <c r="V22" s="1">
        <v>0.69044632057130229</v>
      </c>
    </row>
    <row r="23" spans="1:22" ht="15" customHeight="1" x14ac:dyDescent="0.15">
      <c r="A23" t="str">
        <f t="shared" ref="A23:A37" si="0">A4</f>
        <v>WT liver</v>
      </c>
      <c r="B23" s="1">
        <v>0</v>
      </c>
      <c r="C23" s="1">
        <v>0.5828233540207054</v>
      </c>
      <c r="D23" s="1">
        <v>3.9108318056765956</v>
      </c>
      <c r="E23" s="1">
        <v>24.442798611313385</v>
      </c>
      <c r="F23" s="1">
        <v>0.3918310142267532</v>
      </c>
      <c r="G23" s="1">
        <v>12.099534697806112</v>
      </c>
      <c r="H23" s="1">
        <v>6.6262805106646683</v>
      </c>
      <c r="I23" s="1">
        <v>22.773128322309123</v>
      </c>
      <c r="J23" s="1">
        <v>0.31393963275431541</v>
      </c>
      <c r="K23" s="1">
        <v>0.75043573220302573</v>
      </c>
      <c r="L23" s="1">
        <v>14.103804896560902</v>
      </c>
      <c r="M23" s="1">
        <v>2.0921403403376586</v>
      </c>
      <c r="N23" s="1">
        <v>0.66436383565263735</v>
      </c>
      <c r="O23" s="1">
        <v>0</v>
      </c>
      <c r="P23" s="1">
        <v>0.37581483904200103</v>
      </c>
      <c r="Q23" s="1">
        <v>6.3577020011830205</v>
      </c>
      <c r="R23" s="1">
        <v>0.85050691088325447</v>
      </c>
      <c r="S23" s="1">
        <v>2.8605277926125692</v>
      </c>
      <c r="T23" s="1">
        <v>0.33046629612137668</v>
      </c>
      <c r="U23" s="1">
        <v>0.25914331335365937</v>
      </c>
      <c r="V23" s="1">
        <v>0.21392609327821566</v>
      </c>
    </row>
    <row r="24" spans="1:22" ht="15" customHeight="1" x14ac:dyDescent="0.15">
      <c r="A24" t="str">
        <f t="shared" si="0"/>
        <v>WT liver</v>
      </c>
      <c r="B24" s="1">
        <v>0</v>
      </c>
      <c r="C24" s="1">
        <v>0.46277745238963486</v>
      </c>
      <c r="D24" s="1">
        <v>4.1441398414124855</v>
      </c>
      <c r="E24" s="1">
        <v>25.441950385191891</v>
      </c>
      <c r="F24" s="1">
        <v>0.60615438333687055</v>
      </c>
      <c r="G24" s="1">
        <v>14.007282566718624</v>
      </c>
      <c r="H24" s="1">
        <v>9.0938868042604604</v>
      </c>
      <c r="I24" s="1">
        <v>16.089482468644022</v>
      </c>
      <c r="J24" s="1">
        <v>0.53756560116120855</v>
      </c>
      <c r="K24" s="1">
        <v>1.0362673849952024</v>
      </c>
      <c r="L24" s="1">
        <v>12.775676020385568</v>
      </c>
      <c r="M24" s="1">
        <v>1.8816842055354075</v>
      </c>
      <c r="N24" s="1">
        <v>0.81348928068568005</v>
      </c>
      <c r="O24" s="1">
        <v>2.6235714285196967E-2</v>
      </c>
      <c r="P24" s="1">
        <v>0.96613638513672528</v>
      </c>
      <c r="Q24" s="1">
        <v>6.626155624170373</v>
      </c>
      <c r="R24" s="1">
        <v>0.69845698952175816</v>
      </c>
      <c r="S24" s="1">
        <v>3.4338798545002982</v>
      </c>
      <c r="T24" s="1">
        <v>0.39895291225107898</v>
      </c>
      <c r="U24" s="1">
        <v>0.30648530723755224</v>
      </c>
      <c r="V24" s="1">
        <v>0.65334081817996514</v>
      </c>
    </row>
    <row r="25" spans="1:22" ht="15" customHeight="1" x14ac:dyDescent="0.15">
      <c r="A25" t="str">
        <f t="shared" si="0"/>
        <v>WT liver</v>
      </c>
      <c r="B25" s="1">
        <v>0</v>
      </c>
      <c r="C25" s="1">
        <v>1.1337046845887886</v>
      </c>
      <c r="D25" s="1">
        <v>4.0578398764473986</v>
      </c>
      <c r="E25" s="1">
        <v>24.284849681974553</v>
      </c>
      <c r="F25" s="1">
        <v>0.84135958284011181</v>
      </c>
      <c r="G25" s="1">
        <v>14.173591743568746</v>
      </c>
      <c r="H25" s="1">
        <v>7.4783374932067632</v>
      </c>
      <c r="I25" s="1">
        <v>14.769661768281477</v>
      </c>
      <c r="J25" s="1">
        <v>0.72700543507197302</v>
      </c>
      <c r="K25" s="1">
        <v>0.80634210530089745</v>
      </c>
      <c r="L25" s="1">
        <v>13.283632486002123</v>
      </c>
      <c r="M25" s="1">
        <v>1.5971615885580535</v>
      </c>
      <c r="N25" s="1">
        <v>1.583535798242282</v>
      </c>
      <c r="O25" s="1">
        <v>0.48840493733654422</v>
      </c>
      <c r="P25" s="1">
        <v>0.68601343205860221</v>
      </c>
      <c r="Q25" s="1">
        <v>5.5779702562928053</v>
      </c>
      <c r="R25" s="1">
        <v>1.2405486740639029</v>
      </c>
      <c r="S25" s="1">
        <v>6.0960237953012575</v>
      </c>
      <c r="T25" s="1">
        <v>0.33548501191539631</v>
      </c>
      <c r="U25" s="1">
        <v>0.45268559548103954</v>
      </c>
      <c r="V25" s="1">
        <v>0.385846053467298</v>
      </c>
    </row>
    <row r="26" spans="1:22" ht="15" customHeight="1" x14ac:dyDescent="0.15">
      <c r="A26" t="str">
        <f t="shared" si="0"/>
        <v>WT liver</v>
      </c>
      <c r="B26" s="1">
        <v>0</v>
      </c>
      <c r="C26" s="1">
        <v>0.45422079362596052</v>
      </c>
      <c r="D26" s="1">
        <v>2.8539338996799901</v>
      </c>
      <c r="E26" s="1">
        <v>28.872171291102919</v>
      </c>
      <c r="F26" s="1">
        <v>0.36813388658570695</v>
      </c>
      <c r="G26" s="1">
        <v>13.610749483325153</v>
      </c>
      <c r="H26" s="1">
        <v>8.8271244783525216</v>
      </c>
      <c r="I26" s="1">
        <v>17.798795795379597</v>
      </c>
      <c r="J26" s="1">
        <v>8.9363933731502494E-3</v>
      </c>
      <c r="K26" s="1">
        <v>0.5573697631518314</v>
      </c>
      <c r="L26" s="1">
        <v>13.858024101906592</v>
      </c>
      <c r="M26" s="1">
        <v>1.8735274456920934</v>
      </c>
      <c r="N26" s="1">
        <v>0.58397634611548244</v>
      </c>
      <c r="O26" s="1">
        <v>0</v>
      </c>
      <c r="P26" s="1">
        <v>0.25001117114029009</v>
      </c>
      <c r="Q26" s="1">
        <v>5.1371317040778814</v>
      </c>
      <c r="R26" s="1">
        <v>0.90501308924776924</v>
      </c>
      <c r="S26" s="1">
        <v>3.6066064954910977</v>
      </c>
      <c r="T26" s="1">
        <v>0.16603744690706743</v>
      </c>
      <c r="U26" s="1">
        <v>0.26823641484487926</v>
      </c>
      <c r="V26" s="1">
        <v>0</v>
      </c>
    </row>
    <row r="27" spans="1:22" ht="15" customHeight="1" x14ac:dyDescent="0.15">
      <c r="A27" t="str">
        <f t="shared" si="0"/>
        <v>WT liver</v>
      </c>
      <c r="B27" s="1">
        <v>0</v>
      </c>
      <c r="C27" s="1">
        <v>0.59005328702783177</v>
      </c>
      <c r="D27" s="1">
        <v>1.929409973150453</v>
      </c>
      <c r="E27" s="1">
        <v>29.352175962312593</v>
      </c>
      <c r="F27" s="1">
        <v>0.49677654742383437</v>
      </c>
      <c r="G27" s="1">
        <v>14.185767898946738</v>
      </c>
      <c r="H27" s="1">
        <v>9.2191197524534143</v>
      </c>
      <c r="I27" s="1">
        <v>19.284271645250495</v>
      </c>
      <c r="J27" s="1">
        <v>0.31656479671831661</v>
      </c>
      <c r="K27" s="1">
        <v>0.74976736439345504</v>
      </c>
      <c r="L27" s="1">
        <v>10.821357530043697</v>
      </c>
      <c r="M27" s="1">
        <v>1.8533070308681765</v>
      </c>
      <c r="N27" s="1">
        <v>0.79580360277283868</v>
      </c>
      <c r="O27" s="1">
        <v>0</v>
      </c>
      <c r="P27" s="1">
        <v>0.46367418444416009</v>
      </c>
      <c r="Q27" s="1">
        <v>5.4346258933894651</v>
      </c>
      <c r="R27" s="1">
        <v>0.92846649978234119</v>
      </c>
      <c r="S27" s="1">
        <v>2.8191114477104295</v>
      </c>
      <c r="T27" s="1">
        <v>0.4413871925665161</v>
      </c>
      <c r="U27" s="1">
        <v>0.31835939074525443</v>
      </c>
      <c r="V27" s="1">
        <v>0</v>
      </c>
    </row>
    <row r="28" spans="1:22" ht="15" customHeight="1" x14ac:dyDescent="0.15">
      <c r="A28" t="str">
        <f t="shared" si="0"/>
        <v>WT liver</v>
      </c>
      <c r="B28" s="1">
        <v>0</v>
      </c>
      <c r="C28" s="1">
        <v>0.79068062291155394</v>
      </c>
      <c r="D28" s="1">
        <v>5.70346467255417</v>
      </c>
      <c r="E28" s="1">
        <v>29.177631262975147</v>
      </c>
      <c r="F28" s="1">
        <v>0.53311720364563042</v>
      </c>
      <c r="G28" s="1">
        <v>12.38228583038441</v>
      </c>
      <c r="H28" s="1">
        <v>6.2460520150120766</v>
      </c>
      <c r="I28" s="1">
        <v>18.804039135660769</v>
      </c>
      <c r="J28" s="1">
        <v>0.25463140376809168</v>
      </c>
      <c r="K28" s="1">
        <v>0.77569700070136582</v>
      </c>
      <c r="L28" s="1">
        <v>12.298767401396772</v>
      </c>
      <c r="M28" s="1">
        <v>1.3899120807875136</v>
      </c>
      <c r="N28" s="1">
        <v>0.67446249023519178</v>
      </c>
      <c r="O28" s="1">
        <v>0</v>
      </c>
      <c r="P28" s="1">
        <v>0.30276231840937473</v>
      </c>
      <c r="Q28" s="1">
        <v>6.3174196964726086</v>
      </c>
      <c r="R28" s="1">
        <v>0.9200811399635378</v>
      </c>
      <c r="S28" s="1">
        <v>3.1026683866100058</v>
      </c>
      <c r="T28" s="1">
        <v>2.6740514881004485E-2</v>
      </c>
      <c r="U28" s="1">
        <v>0.29958682363075406</v>
      </c>
      <c r="V28" s="1">
        <v>0</v>
      </c>
    </row>
    <row r="29" spans="1:22" ht="15" customHeight="1" x14ac:dyDescent="0.15">
      <c r="A29" t="str">
        <f t="shared" si="0"/>
        <v>WT liver</v>
      </c>
      <c r="B29" s="1">
        <v>0</v>
      </c>
      <c r="C29" s="1">
        <v>0.15600184624282712</v>
      </c>
      <c r="D29" s="1">
        <v>2.3735153310466242</v>
      </c>
      <c r="E29" s="1">
        <v>29.149301583094729</v>
      </c>
      <c r="F29" s="1">
        <v>0.44803853992437886</v>
      </c>
      <c r="G29" s="1">
        <v>12.295769324791136</v>
      </c>
      <c r="H29" s="1">
        <v>5.8715226609320075</v>
      </c>
      <c r="I29" s="1">
        <v>21.046730242870019</v>
      </c>
      <c r="J29" s="1">
        <v>0</v>
      </c>
      <c r="K29" s="1">
        <v>0.55356638807093383</v>
      </c>
      <c r="L29" s="1">
        <v>13.240344990781127</v>
      </c>
      <c r="M29" s="1">
        <v>1.1294123110366592</v>
      </c>
      <c r="N29" s="1">
        <v>0.43310179874317761</v>
      </c>
      <c r="O29" s="1">
        <v>0</v>
      </c>
      <c r="P29" s="1">
        <v>0.47637184047434639</v>
      </c>
      <c r="Q29" s="1">
        <v>6.5061250779123965</v>
      </c>
      <c r="R29" s="1">
        <v>0.87049802642524743</v>
      </c>
      <c r="S29" s="1">
        <v>3.3617530801956632</v>
      </c>
      <c r="T29" s="1">
        <v>1.8874295206061149</v>
      </c>
      <c r="U29" s="1">
        <v>0.20051743685261669</v>
      </c>
      <c r="V29" s="1">
        <v>0</v>
      </c>
    </row>
    <row r="30" spans="1:22" ht="15" customHeight="1" x14ac:dyDescent="0.15">
      <c r="A30" t="str">
        <f t="shared" si="0"/>
        <v>COX14 liver</v>
      </c>
      <c r="B30" s="1">
        <v>7.607163726499136E-2</v>
      </c>
      <c r="C30" s="1">
        <v>0.4082634037937124</v>
      </c>
      <c r="D30" s="1">
        <v>1.3030273600291931</v>
      </c>
      <c r="E30" s="1">
        <v>27.337791214050569</v>
      </c>
      <c r="F30" s="1">
        <v>0.45190175795846049</v>
      </c>
      <c r="G30" s="1">
        <v>13.255123514503737</v>
      </c>
      <c r="H30" s="1">
        <v>7.6398282683800849</v>
      </c>
      <c r="I30" s="1">
        <v>17.38821735472683</v>
      </c>
      <c r="J30" s="1">
        <v>8.7742397448937054E-2</v>
      </c>
      <c r="K30" s="1">
        <v>0.68088937163221286</v>
      </c>
      <c r="L30" s="1">
        <v>14.540845839146604</v>
      </c>
      <c r="M30" s="1">
        <v>2.0394167487317492</v>
      </c>
      <c r="N30" s="1">
        <v>0.98440691764748511</v>
      </c>
      <c r="O30" s="1">
        <v>0.7711187300446154</v>
      </c>
      <c r="P30" s="1">
        <v>0.6104332575388417</v>
      </c>
      <c r="Q30" s="1">
        <v>8.0865239254474766</v>
      </c>
      <c r="R30" s="1">
        <v>1.2025000604020368</v>
      </c>
      <c r="S30" s="1">
        <v>1.828490843102841</v>
      </c>
      <c r="T30" s="1">
        <v>0.41281261925089302</v>
      </c>
      <c r="U30" s="1">
        <v>0.10105157634642964</v>
      </c>
      <c r="V30" s="1">
        <v>0.79354320255229782</v>
      </c>
    </row>
    <row r="31" spans="1:22" ht="15" customHeight="1" x14ac:dyDescent="0.15">
      <c r="A31" t="str">
        <f t="shared" si="0"/>
        <v>COX14 liver</v>
      </c>
      <c r="B31" s="1">
        <v>0</v>
      </c>
      <c r="C31" s="1">
        <v>9.2621376653952592E-2</v>
      </c>
      <c r="D31" s="1">
        <v>1.1134004939099931</v>
      </c>
      <c r="E31" s="1">
        <v>28.07635603882747</v>
      </c>
      <c r="F31" s="1">
        <v>0.54326060668805143</v>
      </c>
      <c r="G31" s="1">
        <v>15.157031863326175</v>
      </c>
      <c r="H31" s="1">
        <v>9.353961549853766</v>
      </c>
      <c r="I31" s="1">
        <v>14.790036166804489</v>
      </c>
      <c r="J31" s="1">
        <v>0.24040612437602471</v>
      </c>
      <c r="K31" s="1">
        <v>0.83752132204015006</v>
      </c>
      <c r="L31" s="1">
        <v>14.603641102731633</v>
      </c>
      <c r="M31" s="1">
        <v>2.5091822150277006</v>
      </c>
      <c r="N31" s="1">
        <v>0.53306049702334113</v>
      </c>
      <c r="O31" s="1">
        <v>0.47029529728113356</v>
      </c>
      <c r="P31" s="1">
        <v>0.2121712425987789</v>
      </c>
      <c r="Q31" s="1">
        <v>7.4155665580119319</v>
      </c>
      <c r="R31" s="1">
        <v>0.69151010219908238</v>
      </c>
      <c r="S31" s="1">
        <v>2.2416550857875626</v>
      </c>
      <c r="T31" s="1">
        <v>0</v>
      </c>
      <c r="U31" s="1">
        <v>0.23453597318281058</v>
      </c>
      <c r="V31" s="1">
        <v>0.88378638367595541</v>
      </c>
    </row>
    <row r="32" spans="1:22" ht="15" customHeight="1" x14ac:dyDescent="0.15">
      <c r="A32" t="str">
        <f t="shared" si="0"/>
        <v>COX14 liver</v>
      </c>
      <c r="B32" s="1">
        <v>0</v>
      </c>
      <c r="C32" s="1">
        <v>0.35107409463398559</v>
      </c>
      <c r="D32" s="1">
        <v>0.83665512777787598</v>
      </c>
      <c r="E32" s="1">
        <v>27.889393119454763</v>
      </c>
      <c r="F32" s="1">
        <v>0.39949835478246204</v>
      </c>
      <c r="G32" s="1">
        <v>14.782925137056564</v>
      </c>
      <c r="H32" s="1">
        <v>7.9417581092924294</v>
      </c>
      <c r="I32" s="1">
        <v>17.123125058411915</v>
      </c>
      <c r="J32" s="1">
        <v>0.27474484663741877</v>
      </c>
      <c r="K32" s="1">
        <v>0.50346363275839789</v>
      </c>
      <c r="L32" s="1">
        <v>15.009598471138364</v>
      </c>
      <c r="M32" s="1">
        <v>2.148223388394559</v>
      </c>
      <c r="N32" s="1">
        <v>0.49422446803670178</v>
      </c>
      <c r="O32" s="1">
        <v>0.69250607583468748</v>
      </c>
      <c r="P32" s="1">
        <v>0.52958888458719178</v>
      </c>
      <c r="Q32" s="1">
        <v>7.6147634089500595</v>
      </c>
      <c r="R32" s="1">
        <v>0.91341634896787716</v>
      </c>
      <c r="S32" s="1">
        <v>1.2158595735126798</v>
      </c>
      <c r="T32" s="1">
        <v>0.12676940512393575</v>
      </c>
      <c r="U32" s="1">
        <v>0.22129522502916324</v>
      </c>
      <c r="V32" s="1">
        <v>0.93111726961898555</v>
      </c>
    </row>
    <row r="33" spans="1:22" ht="15" customHeight="1" x14ac:dyDescent="0.15">
      <c r="A33" t="str">
        <f t="shared" si="0"/>
        <v>COX14 liver</v>
      </c>
      <c r="B33" s="1">
        <v>0</v>
      </c>
      <c r="C33" s="1">
        <v>0.46748774736619386</v>
      </c>
      <c r="D33" s="1">
        <v>1.4436701837457351</v>
      </c>
      <c r="E33" s="1">
        <v>32.413797377303588</v>
      </c>
      <c r="F33" s="1">
        <v>0.63268452755994853</v>
      </c>
      <c r="G33" s="1">
        <v>16.058685704463354</v>
      </c>
      <c r="H33" s="1">
        <v>5.9502774202704636</v>
      </c>
      <c r="I33" s="1">
        <v>17.860214694701071</v>
      </c>
      <c r="J33" s="1">
        <v>0.43212785506988222</v>
      </c>
      <c r="K33" s="1">
        <v>0.7070393644954629</v>
      </c>
      <c r="L33" s="1">
        <v>11.244854712111273</v>
      </c>
      <c r="M33" s="1">
        <v>1.4090011653061463</v>
      </c>
      <c r="N33" s="1">
        <v>0.54044674839005868</v>
      </c>
      <c r="O33" s="1">
        <v>0.4704821936139934</v>
      </c>
      <c r="P33" s="1">
        <v>0.91893475420461956</v>
      </c>
      <c r="Q33" s="1">
        <v>6.837963472825682</v>
      </c>
      <c r="R33" s="1">
        <v>0.71619049509509891</v>
      </c>
      <c r="S33" s="1">
        <v>1.0814144807885733</v>
      </c>
      <c r="T33" s="1">
        <v>0.30039598436571352</v>
      </c>
      <c r="U33" s="1">
        <v>0.11204473523053529</v>
      </c>
      <c r="V33" s="1">
        <v>0.40228638309265302</v>
      </c>
    </row>
    <row r="34" spans="1:22" ht="15" customHeight="1" x14ac:dyDescent="0.15">
      <c r="A34" t="str">
        <f t="shared" si="0"/>
        <v>COX14 liver</v>
      </c>
      <c r="B34" s="1">
        <v>0.88539769955725101</v>
      </c>
      <c r="C34" s="1">
        <v>1.3642694870825494</v>
      </c>
      <c r="D34" s="1">
        <v>2.0540994469408633</v>
      </c>
      <c r="E34" s="1">
        <v>32.904924162233087</v>
      </c>
      <c r="F34" s="1">
        <v>0.57496674855924224</v>
      </c>
      <c r="G34" s="1">
        <v>13.460074949392071</v>
      </c>
      <c r="H34" s="1">
        <v>9.140418261507488</v>
      </c>
      <c r="I34" s="1">
        <v>14.321949801726589</v>
      </c>
      <c r="J34" s="1">
        <v>0.26606387208891458</v>
      </c>
      <c r="K34" s="1">
        <v>0.7815900264791793</v>
      </c>
      <c r="L34" s="1">
        <v>8.9284850294384945</v>
      </c>
      <c r="M34" s="1">
        <v>1.4757065949459867</v>
      </c>
      <c r="N34" s="1">
        <v>0.93622502847343358</v>
      </c>
      <c r="O34" s="1">
        <v>1.9875242362989454</v>
      </c>
      <c r="P34" s="1">
        <v>0.49155061314447174</v>
      </c>
      <c r="Q34" s="1">
        <v>4.5300617497941857</v>
      </c>
      <c r="R34" s="1">
        <v>0.94788868608746335</v>
      </c>
      <c r="S34" s="1">
        <v>2.0733925434659781</v>
      </c>
      <c r="T34" s="1">
        <v>0.65762112798091354</v>
      </c>
      <c r="U34" s="1">
        <v>0.46072450955055444</v>
      </c>
      <c r="V34" s="1">
        <v>1.7570654252523354</v>
      </c>
    </row>
    <row r="35" spans="1:22" ht="15" customHeight="1" x14ac:dyDescent="0.15">
      <c r="A35" t="str">
        <f t="shared" si="0"/>
        <v>COX14 liver</v>
      </c>
      <c r="B35" s="1">
        <v>0</v>
      </c>
      <c r="C35" s="1">
        <v>9.6789298081469577E-2</v>
      </c>
      <c r="D35" s="1">
        <v>0.81943493659378175</v>
      </c>
      <c r="E35" s="1">
        <v>31.328108497662363</v>
      </c>
      <c r="F35" s="1">
        <v>0.54250193641871625</v>
      </c>
      <c r="G35" s="1">
        <v>15.337840157418059</v>
      </c>
      <c r="H35" s="1">
        <v>7.8416098498464111</v>
      </c>
      <c r="I35" s="1">
        <v>18.605922311319855</v>
      </c>
      <c r="J35" s="1">
        <v>4.5319315687072127E-2</v>
      </c>
      <c r="K35" s="1">
        <v>0.46624207759151881</v>
      </c>
      <c r="L35" s="1">
        <v>12.535853314317926</v>
      </c>
      <c r="M35" s="1">
        <v>1.4745830001250484</v>
      </c>
      <c r="N35" s="1">
        <v>0.8977854147505353</v>
      </c>
      <c r="O35" s="1">
        <v>0.39220987729464868</v>
      </c>
      <c r="P35" s="1">
        <v>0.10193707282225001</v>
      </c>
      <c r="Q35" s="1">
        <v>6.6701786973369188</v>
      </c>
      <c r="R35" s="1">
        <v>0.63285618951648104</v>
      </c>
      <c r="S35" s="1">
        <v>1.5646314315771739</v>
      </c>
      <c r="T35" s="1">
        <v>4.39824742282015E-2</v>
      </c>
      <c r="U35" s="1">
        <v>8.281185720603966E-2</v>
      </c>
      <c r="V35" s="1">
        <v>0.51940229020551743</v>
      </c>
    </row>
    <row r="36" spans="1:22" ht="15" customHeight="1" x14ac:dyDescent="0.15">
      <c r="A36" t="str">
        <f t="shared" si="0"/>
        <v>COX14 liver</v>
      </c>
      <c r="B36" s="1">
        <v>0</v>
      </c>
      <c r="C36" s="1">
        <v>0.30779891689049782</v>
      </c>
      <c r="D36" s="1">
        <v>2.6327877258644277</v>
      </c>
      <c r="E36" s="1">
        <v>23.140687466081886</v>
      </c>
      <c r="F36" s="1">
        <v>0.15920048913740922</v>
      </c>
      <c r="G36" s="1">
        <v>13.547857953037507</v>
      </c>
      <c r="H36" s="1">
        <v>13.648468572356506</v>
      </c>
      <c r="I36" s="1">
        <v>21.17892039619322</v>
      </c>
      <c r="J36" s="1">
        <v>0.2249312025831206</v>
      </c>
      <c r="K36" s="1">
        <v>0.59763547974892761</v>
      </c>
      <c r="L36" s="1">
        <v>12.286281480370231</v>
      </c>
      <c r="M36" s="1">
        <v>1.4713264509562727</v>
      </c>
      <c r="N36" s="1">
        <v>0.43705573100466788</v>
      </c>
      <c r="O36" s="1">
        <v>0.54399260041583386</v>
      </c>
      <c r="P36" s="1">
        <v>0.48051706521183546</v>
      </c>
      <c r="Q36" s="1">
        <v>5.9199692365638725</v>
      </c>
      <c r="R36" s="1">
        <v>0.79276933630721802</v>
      </c>
      <c r="S36" s="1">
        <v>1.4781147491528788</v>
      </c>
      <c r="T36" s="1">
        <v>0.45951961075727937</v>
      </c>
      <c r="U36" s="1">
        <v>0.15300610923082542</v>
      </c>
      <c r="V36" s="1">
        <v>0.53915942813560325</v>
      </c>
    </row>
    <row r="37" spans="1:22" ht="15" customHeight="1" x14ac:dyDescent="0.15">
      <c r="A37" t="str">
        <f t="shared" si="0"/>
        <v>COX14 liver</v>
      </c>
      <c r="B37" s="1">
        <v>0</v>
      </c>
      <c r="C37" s="1">
        <v>0.14214208792309435</v>
      </c>
      <c r="D37" s="1">
        <v>0.95448779197652911</v>
      </c>
      <c r="E37" s="1">
        <v>28.210749841860395</v>
      </c>
      <c r="F37" s="1">
        <v>0.38252511426390373</v>
      </c>
      <c r="G37" s="1">
        <v>13.79892221954796</v>
      </c>
      <c r="H37" s="1">
        <v>7.1795503784150938</v>
      </c>
      <c r="I37" s="1">
        <v>19.039205882298226</v>
      </c>
      <c r="J37" s="1">
        <v>0.36350303798288819</v>
      </c>
      <c r="K37" s="1">
        <v>0.87694497361886647</v>
      </c>
      <c r="L37" s="1">
        <v>14.512932582579648</v>
      </c>
      <c r="M37" s="1">
        <v>1.8227532473062806</v>
      </c>
      <c r="N37" s="1">
        <v>0.56689794498518919</v>
      </c>
      <c r="O37" s="1">
        <v>0.88780755824415747</v>
      </c>
      <c r="P37" s="1">
        <v>0.52299964304195445</v>
      </c>
      <c r="Q37" s="1">
        <v>6.9290259728954267</v>
      </c>
      <c r="R37" s="1">
        <v>0.74479439394156277</v>
      </c>
      <c r="S37" s="1">
        <v>1.5597121654286885</v>
      </c>
      <c r="T37" s="1">
        <v>0.20845631828863717</v>
      </c>
      <c r="U37" s="1">
        <v>0.29617914170015552</v>
      </c>
      <c r="V37" s="1">
        <v>1.0004097037013298</v>
      </c>
    </row>
    <row r="38" spans="1:22" ht="15" customHeight="1" x14ac:dyDescent="0.15">
      <c r="A38"/>
    </row>
    <row r="39" spans="1:22" ht="15" customHeight="1" x14ac:dyDescent="0.15">
      <c r="A39"/>
    </row>
    <row r="40" spans="1:22" ht="15" customHeight="1" x14ac:dyDescent="0.15">
      <c r="A40" s="1" t="s">
        <v>293</v>
      </c>
    </row>
    <row r="41" spans="1:22" ht="15" customHeight="1" x14ac:dyDescent="0.15">
      <c r="A41" s="1" t="s">
        <v>24</v>
      </c>
      <c r="B41" s="1" t="s">
        <v>31</v>
      </c>
      <c r="C41" s="1" t="s">
        <v>32</v>
      </c>
      <c r="D41" s="1" t="s">
        <v>35</v>
      </c>
      <c r="E41" s="1" t="s">
        <v>36</v>
      </c>
      <c r="F41" s="1" t="s">
        <v>39</v>
      </c>
      <c r="G41" s="1" t="s">
        <v>40</v>
      </c>
      <c r="H41" s="1" t="s">
        <v>41</v>
      </c>
      <c r="I41" s="1" t="s">
        <v>42</v>
      </c>
      <c r="J41" s="1" t="s">
        <v>117</v>
      </c>
      <c r="K41" s="1" t="s">
        <v>118</v>
      </c>
      <c r="L41" s="1" t="s">
        <v>44</v>
      </c>
      <c r="M41" s="1" t="s">
        <v>45</v>
      </c>
      <c r="N41" s="1" t="s">
        <v>46</v>
      </c>
      <c r="O41" s="1" t="s">
        <v>47</v>
      </c>
      <c r="P41" s="1" t="s">
        <v>119</v>
      </c>
      <c r="Q41" s="1" t="s">
        <v>48</v>
      </c>
      <c r="R41" s="1" t="s">
        <v>49</v>
      </c>
      <c r="S41" s="1" t="s">
        <v>120</v>
      </c>
      <c r="T41" s="1" t="s">
        <v>121</v>
      </c>
      <c r="U41" s="1" t="s">
        <v>122</v>
      </c>
      <c r="V41" s="1" t="s">
        <v>123</v>
      </c>
    </row>
    <row r="42" spans="1:22" ht="15" customHeight="1" x14ac:dyDescent="0.15">
      <c r="A42" s="1" t="str">
        <f>A22</f>
        <v>WT liver</v>
      </c>
      <c r="B42" s="1">
        <f>AVERAGE(B22:B29)</f>
        <v>9.9875497888007544E-4</v>
      </c>
      <c r="C42" s="1">
        <f t="shared" ref="C42:V42" si="1">AVERAGE(C22:C29)</f>
        <v>0.56645442348795094</v>
      </c>
      <c r="D42" s="1">
        <f t="shared" si="1"/>
        <v>3.5387732061447057</v>
      </c>
      <c r="E42" s="1">
        <f t="shared" si="1"/>
        <v>27.252505134540492</v>
      </c>
      <c r="F42" s="1">
        <f t="shared" si="1"/>
        <v>0.5328327119401387</v>
      </c>
      <c r="G42" s="1">
        <f t="shared" si="1"/>
        <v>13.15714233468448</v>
      </c>
      <c r="H42" s="1">
        <f t="shared" si="1"/>
        <v>7.4279381416884931</v>
      </c>
      <c r="I42" s="1">
        <f t="shared" si="1"/>
        <v>18.950245130879267</v>
      </c>
      <c r="J42" s="1">
        <f t="shared" si="1"/>
        <v>0.30181566501383533</v>
      </c>
      <c r="K42" s="1">
        <f t="shared" si="1"/>
        <v>0.7410645881899699</v>
      </c>
      <c r="L42" s="1">
        <f t="shared" si="1"/>
        <v>13.00196957843405</v>
      </c>
      <c r="M42" s="1">
        <f t="shared" si="1"/>
        <v>1.672210704803103</v>
      </c>
      <c r="N42" s="1">
        <f t="shared" si="1"/>
        <v>0.76689660865424414</v>
      </c>
      <c r="O42" s="1">
        <f t="shared" si="1"/>
        <v>6.4330081452717652E-2</v>
      </c>
      <c r="P42" s="1">
        <f t="shared" si="1"/>
        <v>0.47630669960751881</v>
      </c>
      <c r="Q42" s="1">
        <f t="shared" si="1"/>
        <v>5.9852183076930787</v>
      </c>
      <c r="R42" s="1">
        <f t="shared" si="1"/>
        <v>0.85309293831065625</v>
      </c>
      <c r="S42" s="1">
        <f t="shared" si="1"/>
        <v>3.6263726289589147</v>
      </c>
      <c r="T42" s="1">
        <f t="shared" si="1"/>
        <v>0.51423957532017761</v>
      </c>
      <c r="U42" s="1">
        <f t="shared" si="1"/>
        <v>0.32664787453022376</v>
      </c>
      <c r="V42" s="1">
        <f t="shared" si="1"/>
        <v>0.24294491068709764</v>
      </c>
    </row>
    <row r="43" spans="1:22" ht="15" customHeight="1" x14ac:dyDescent="0.15">
      <c r="A43" s="1" t="str">
        <f t="shared" ref="A43" si="2">A34</f>
        <v>COX14 liver</v>
      </c>
      <c r="B43" s="1">
        <f>AVERAGE(B30:B37)</f>
        <v>0.12018366710278029</v>
      </c>
      <c r="C43" s="1">
        <f t="shared" ref="C43:V43" si="3">AVERAGE(C30:C37)</f>
        <v>0.40380580155318196</v>
      </c>
      <c r="D43" s="1">
        <f t="shared" si="3"/>
        <v>1.3946953833547999</v>
      </c>
      <c r="E43" s="1">
        <f t="shared" si="3"/>
        <v>28.912725964684267</v>
      </c>
      <c r="F43" s="1">
        <f t="shared" si="3"/>
        <v>0.46081744192102431</v>
      </c>
      <c r="G43" s="1">
        <f t="shared" si="3"/>
        <v>14.424807687343177</v>
      </c>
      <c r="H43" s="1">
        <f t="shared" si="3"/>
        <v>8.5869840512402806</v>
      </c>
      <c r="I43" s="1">
        <f t="shared" si="3"/>
        <v>17.538448958272774</v>
      </c>
      <c r="J43" s="1">
        <f t="shared" si="3"/>
        <v>0.24185483148428227</v>
      </c>
      <c r="K43" s="1">
        <f t="shared" si="3"/>
        <v>0.68141578104558953</v>
      </c>
      <c r="L43" s="1">
        <f t="shared" si="3"/>
        <v>12.957811566479272</v>
      </c>
      <c r="M43" s="1">
        <f t="shared" si="3"/>
        <v>1.7937741013492179</v>
      </c>
      <c r="N43" s="1">
        <f t="shared" si="3"/>
        <v>0.6737628437889267</v>
      </c>
      <c r="O43" s="1">
        <f t="shared" si="3"/>
        <v>0.77699207112850188</v>
      </c>
      <c r="P43" s="1">
        <f t="shared" si="3"/>
        <v>0.48351656664374287</v>
      </c>
      <c r="Q43" s="1">
        <f t="shared" si="3"/>
        <v>6.7505066277281935</v>
      </c>
      <c r="R43" s="1">
        <f t="shared" si="3"/>
        <v>0.83024070156460261</v>
      </c>
      <c r="S43" s="1">
        <f t="shared" si="3"/>
        <v>1.6304088591020469</v>
      </c>
      <c r="T43" s="1">
        <f t="shared" si="3"/>
        <v>0.27619469249944678</v>
      </c>
      <c r="U43" s="1">
        <f t="shared" si="3"/>
        <v>0.20770614093456424</v>
      </c>
      <c r="V43" s="1">
        <f t="shared" si="3"/>
        <v>0.85334626077933473</v>
      </c>
    </row>
    <row r="46" spans="1:22" ht="15" customHeight="1" x14ac:dyDescent="0.15">
      <c r="A46" s="1" t="s">
        <v>294</v>
      </c>
    </row>
    <row r="47" spans="1:22" ht="15" customHeight="1" x14ac:dyDescent="0.15">
      <c r="A47" s="1" t="s">
        <v>24</v>
      </c>
      <c r="B47" s="1" t="s">
        <v>31</v>
      </c>
      <c r="C47" s="1" t="s">
        <v>32</v>
      </c>
      <c r="D47" s="1" t="s">
        <v>35</v>
      </c>
      <c r="E47" s="1" t="s">
        <v>36</v>
      </c>
      <c r="F47" s="1" t="s">
        <v>39</v>
      </c>
      <c r="G47" s="1" t="s">
        <v>40</v>
      </c>
      <c r="H47" s="1" t="s">
        <v>41</v>
      </c>
      <c r="I47" s="1" t="s">
        <v>42</v>
      </c>
      <c r="J47" s="1" t="s">
        <v>117</v>
      </c>
      <c r="K47" s="1" t="s">
        <v>118</v>
      </c>
      <c r="L47" s="1" t="s">
        <v>44</v>
      </c>
      <c r="M47" s="1" t="s">
        <v>45</v>
      </c>
      <c r="N47" s="1" t="s">
        <v>46</v>
      </c>
      <c r="O47" s="1" t="s">
        <v>47</v>
      </c>
      <c r="P47" s="1" t="s">
        <v>119</v>
      </c>
      <c r="Q47" s="1" t="s">
        <v>48</v>
      </c>
      <c r="R47" s="1" t="s">
        <v>49</v>
      </c>
      <c r="S47" s="1" t="s">
        <v>120</v>
      </c>
      <c r="T47" s="1" t="s">
        <v>121</v>
      </c>
      <c r="U47" s="1" t="s">
        <v>122</v>
      </c>
      <c r="V47" s="1" t="s">
        <v>123</v>
      </c>
    </row>
    <row r="48" spans="1:22" ht="15" customHeight="1" x14ac:dyDescent="0.15">
      <c r="A48" s="1" t="str">
        <f>A42</f>
        <v>WT liver</v>
      </c>
      <c r="B48" s="1">
        <f>STDEV(B22:B29)</f>
        <v>2.8249056732397135E-3</v>
      </c>
      <c r="C48" s="1">
        <f t="shared" ref="C48:V48" si="4">STDEV(C22:C29)</f>
        <v>0.29441223857114807</v>
      </c>
      <c r="D48" s="1">
        <f t="shared" si="4"/>
        <v>1.1903054035342369</v>
      </c>
      <c r="E48" s="1">
        <f t="shared" si="4"/>
        <v>2.2141621583561415</v>
      </c>
      <c r="F48" s="1">
        <f t="shared" si="4"/>
        <v>0.15025464203370981</v>
      </c>
      <c r="G48" s="1">
        <f t="shared" si="4"/>
        <v>0.91882249222494217</v>
      </c>
      <c r="H48" s="1">
        <f t="shared" si="4"/>
        <v>1.427982686519311</v>
      </c>
      <c r="I48" s="1">
        <f t="shared" si="4"/>
        <v>2.6853961157472415</v>
      </c>
      <c r="J48" s="1">
        <f t="shared" si="4"/>
        <v>0.24434639190828167</v>
      </c>
      <c r="K48" s="1">
        <f t="shared" si="4"/>
        <v>0.15279848268280724</v>
      </c>
      <c r="L48" s="1">
        <f t="shared" si="4"/>
        <v>1.0544768033995207</v>
      </c>
      <c r="M48" s="1">
        <f t="shared" si="4"/>
        <v>0.31304256656816898</v>
      </c>
      <c r="N48" s="1">
        <f t="shared" si="4"/>
        <v>0.35181297396438116</v>
      </c>
      <c r="O48" s="1">
        <f t="shared" si="4"/>
        <v>0.17159787730999049</v>
      </c>
      <c r="P48" s="1">
        <f t="shared" si="4"/>
        <v>0.24211243653523165</v>
      </c>
      <c r="Q48" s="1">
        <f t="shared" si="4"/>
        <v>0.55073624168115431</v>
      </c>
      <c r="R48" s="1">
        <f t="shared" si="4"/>
        <v>0.23375875937513022</v>
      </c>
      <c r="S48" s="1">
        <f t="shared" si="4"/>
        <v>1.0508447914952377</v>
      </c>
      <c r="T48" s="1">
        <f t="shared" si="4"/>
        <v>0.57681993248669861</v>
      </c>
      <c r="U48" s="1">
        <f t="shared" si="4"/>
        <v>0.10276220995870525</v>
      </c>
      <c r="V48" s="1">
        <f t="shared" si="4"/>
        <v>0.29905423770422596</v>
      </c>
    </row>
    <row r="49" spans="1:22" ht="15" customHeight="1" x14ac:dyDescent="0.15">
      <c r="A49" s="1" t="str">
        <f>A43</f>
        <v>COX14 liver</v>
      </c>
      <c r="B49" s="1">
        <f>STDEV(B30:B37)</f>
        <v>0.31033692972806026</v>
      </c>
      <c r="C49" s="1">
        <f t="shared" ref="C49:V49" si="5">STDEV(C30:C37)</f>
        <v>0.4137159973447479</v>
      </c>
      <c r="D49" s="1">
        <f t="shared" si="5"/>
        <v>0.64295422765492827</v>
      </c>
      <c r="E49" s="1">
        <f t="shared" si="5"/>
        <v>3.2085947837801303</v>
      </c>
      <c r="F49" s="1">
        <f t="shared" si="5"/>
        <v>0.14975197877758692</v>
      </c>
      <c r="G49" s="1">
        <f t="shared" si="5"/>
        <v>1.043841106756644</v>
      </c>
      <c r="H49" s="1">
        <f t="shared" si="5"/>
        <v>2.3088421390214009</v>
      </c>
      <c r="I49" s="1">
        <f t="shared" si="5"/>
        <v>2.2310484196832769</v>
      </c>
      <c r="J49" s="1">
        <f t="shared" si="5"/>
        <v>0.12836070808131048</v>
      </c>
      <c r="K49" s="1">
        <f t="shared" si="5"/>
        <v>0.15037009499657833</v>
      </c>
      <c r="L49" s="1">
        <f t="shared" si="5"/>
        <v>2.1260855445036495</v>
      </c>
      <c r="M49" s="1">
        <f t="shared" si="5"/>
        <v>0.40597251219454711</v>
      </c>
      <c r="N49" s="1">
        <f t="shared" si="5"/>
        <v>0.22450802569094952</v>
      </c>
      <c r="O49" s="1">
        <f t="shared" si="5"/>
        <v>0.51757647892840986</v>
      </c>
      <c r="P49" s="1">
        <f t="shared" si="5"/>
        <v>0.24746807995816342</v>
      </c>
      <c r="Q49" s="1">
        <f t="shared" si="5"/>
        <v>1.1110050122930466</v>
      </c>
      <c r="R49" s="1">
        <f t="shared" si="5"/>
        <v>0.18487668319276049</v>
      </c>
      <c r="S49" s="1">
        <f t="shared" si="5"/>
        <v>0.39908056698785133</v>
      </c>
      <c r="T49" s="1">
        <f t="shared" si="5"/>
        <v>0.22534631700166116</v>
      </c>
      <c r="U49" s="1">
        <f t="shared" si="5"/>
        <v>0.12641611905120045</v>
      </c>
      <c r="V49" s="1">
        <f t="shared" si="5"/>
        <v>0.42469724942751624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Table legend </vt:lpstr>
      <vt:lpstr>sample information</vt:lpstr>
      <vt:lpstr>Sciex Qtrap6500 settings</vt:lpstr>
      <vt:lpstr>Sciex QTRAP5500 settings</vt:lpstr>
      <vt:lpstr>Thermo QExactive settings</vt:lpstr>
      <vt:lpstr>lipid nomenclature</vt:lpstr>
      <vt:lpstr>meta data</vt:lpstr>
      <vt:lpstr>PC</vt:lpstr>
      <vt:lpstr>LPC</vt:lpstr>
      <vt:lpstr>SM</vt:lpstr>
      <vt:lpstr>PE</vt:lpstr>
      <vt:lpstr>plPE16_0</vt:lpstr>
      <vt:lpstr>plPE18_1</vt:lpstr>
      <vt:lpstr>plPE18_0</vt:lpstr>
      <vt:lpstr>PS</vt:lpstr>
      <vt:lpstr>PI</vt:lpstr>
      <vt:lpstr>PG</vt:lpstr>
      <vt:lpstr>PA</vt:lpstr>
      <vt:lpstr>Cer</vt:lpstr>
      <vt:lpstr>HexCer</vt:lpstr>
      <vt:lpstr>Hex2Cer</vt:lpstr>
      <vt:lpstr>Chol</vt:lpstr>
      <vt:lpstr>CE</vt:lpstr>
      <vt:lpstr>DAG</vt:lpstr>
      <vt:lpstr>TAG</vt:lpstr>
      <vt:lpstr>mol % lipids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bbadm</dc:creator>
  <cp:lastModifiedBy>Microsoft Office User</cp:lastModifiedBy>
  <dcterms:created xsi:type="dcterms:W3CDTF">2020-06-03T18:12:27Z</dcterms:created>
  <dcterms:modified xsi:type="dcterms:W3CDTF">2024-07-19T22:37:44Z</dcterms:modified>
</cp:coreProperties>
</file>