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8"/>
  <workbookPr checkCompatibility="1" autoCompressPictures="0"/>
  <mc:AlternateContent xmlns:mc="http://schemas.openxmlformats.org/markup-compatibility/2006">
    <mc:Choice Requires="x15">
      <x15ac:absPath xmlns:x15ac="http://schemas.microsoft.com/office/spreadsheetml/2010/11/ac" url="/Users/tdrivas/Desktop/CHD3 FInal/Final2/Final3/"/>
    </mc:Choice>
  </mc:AlternateContent>
  <xr:revisionPtr revIDLastSave="0" documentId="8_{C6CF3C3F-345E-CA4C-AAA7-7D943F999A9D}" xr6:coauthVersionLast="36" xr6:coauthVersionMax="36" xr10:uidLastSave="{00000000-0000-0000-0000-000000000000}"/>
  <bookViews>
    <workbookView xWindow="3160" yWindow="960" windowWidth="25600" windowHeight="16060" activeTab="3" xr2:uid="{00000000-000D-0000-FFFF-FFFF00000000}"/>
  </bookViews>
  <sheets>
    <sheet name="Clinical Data" sheetId="1" state="hidden" r:id="rId1"/>
    <sheet name="Author Information" sheetId="2" state="hidden" r:id="rId2"/>
    <sheet name="Feuil3" sheetId="3" state="hidden" r:id="rId3"/>
    <sheet name="Table S1" sheetId="7" r:id="rId4"/>
  </sheets>
  <definedNames>
    <definedName name="_xlnm.Print_Area" localSheetId="3">'Table S1'!$B$4:$AD$94</definedName>
  </definedNames>
  <calcPr calcId="181029"/>
  <customWorkbookViews>
    <customWorkbookView name="Teddy Drivas - Personal View" guid="{CDDEA8EA-BF1B-BF47-90E0-23C84D50EB08}" mergeInterval="0" personalView="1" yWindow="9" windowWidth="1440" windowHeight="868" activeSheetId="4"/>
    <customWorkbookView name="Windows User - Personal View" guid="{B2E9741D-66FA-4E38-9E6C-F92961C92133}" mergeInterval="0" personalView="1" maximized="1" xWindow="-8" yWindow="-8" windowWidth="1936" windowHeight="1056" activeSheetId="1"/>
    <customWorkbookView name="VERLOES Alain - Affichage personnalisé" guid="{68DE9AA0-2234-4507-927A-729E60127002}" mergeInterval="0" personalView="1" maximized="1" windowWidth="1916" windowHeight="807" activeSheetId="1"/>
    <customWorkbookView name="Irene Kibæk Nielsen  / Region Nordjylland - Privat visning" guid="{9A0704FA-BA41-4E24-817B-B0F2B9E04BED}" mergeInterval="0" personalView="1" maximized="1" xWindow="-8" yWindow="-8" windowWidth="1382" windowHeight="744" activeSheetId="1"/>
    <customWorkbookView name="Alain Verloes - Affichage personnalisé" guid="{586B858E-7532-4985-B42B-8A0A5B19EB6B}" mergeInterval="0" personalView="1" maximized="1" xWindow="-8" yWindow="-8" windowWidth="1936" windowHeight="1056"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J93" i="7" l="1"/>
  <c r="AI93" i="7"/>
  <c r="AH93" i="7"/>
  <c r="AK93" i="7" s="1"/>
  <c r="AB93" i="7" s="1"/>
  <c r="AJ92" i="7"/>
  <c r="AI92" i="7"/>
  <c r="AH92" i="7"/>
  <c r="AK92" i="7" s="1"/>
  <c r="AB92" i="7" s="1"/>
  <c r="AJ91" i="7"/>
  <c r="AI91" i="7"/>
  <c r="AK91" i="7" s="1"/>
  <c r="AB91" i="7" s="1"/>
  <c r="AH91" i="7"/>
  <c r="AJ87" i="7"/>
  <c r="AI87" i="7"/>
  <c r="AH87" i="7"/>
  <c r="AK87" i="7" s="1"/>
  <c r="AB87" i="7" s="1"/>
  <c r="AJ86" i="7"/>
  <c r="AI86" i="7"/>
  <c r="AH86" i="7"/>
  <c r="AK86" i="7" s="1"/>
  <c r="AB86" i="7" s="1"/>
  <c r="AJ85" i="7"/>
  <c r="AI85" i="7"/>
  <c r="AH85" i="7"/>
  <c r="AK85" i="7" s="1"/>
  <c r="AB85" i="7" s="1"/>
  <c r="AJ84" i="7"/>
  <c r="AI84" i="7"/>
  <c r="AK84" i="7" s="1"/>
  <c r="AB84" i="7" s="1"/>
  <c r="AH84" i="7"/>
  <c r="AJ83" i="7"/>
  <c r="AI83" i="7"/>
  <c r="AH83" i="7"/>
  <c r="AK83" i="7" s="1"/>
  <c r="AB83" i="7" s="1"/>
  <c r="AI79" i="7"/>
  <c r="AH79" i="7"/>
  <c r="AK79" i="7" s="1"/>
  <c r="AB79" i="7" s="1"/>
  <c r="AJ79" i="7" s="1"/>
  <c r="AI78" i="7"/>
  <c r="AH78" i="7"/>
  <c r="AK78" i="7" s="1"/>
  <c r="AI77" i="7"/>
  <c r="AH77" i="7"/>
  <c r="AI76" i="7"/>
  <c r="AH76" i="7"/>
  <c r="AK76" i="7" s="1"/>
  <c r="AB76" i="7" s="1"/>
  <c r="AJ76" i="7" s="1"/>
  <c r="AI75" i="7"/>
  <c r="AH75" i="7"/>
  <c r="AJ74" i="7"/>
  <c r="AI74" i="7"/>
  <c r="AH74" i="7"/>
  <c r="AK74" i="7" s="1"/>
  <c r="AB74" i="7" s="1"/>
  <c r="AI71" i="7"/>
  <c r="AH71" i="7"/>
  <c r="AI70" i="7"/>
  <c r="AH70" i="7"/>
  <c r="AI69" i="7"/>
  <c r="AH69" i="7"/>
  <c r="AJ68" i="7"/>
  <c r="AI68" i="7"/>
  <c r="AH68" i="7"/>
  <c r="AI64" i="7"/>
  <c r="AH64" i="7"/>
  <c r="AI63" i="7"/>
  <c r="AH63" i="7"/>
  <c r="AK63" i="7" s="1"/>
  <c r="AB63" i="7" s="1"/>
  <c r="AJ63" i="7" s="1"/>
  <c r="AJ62" i="7"/>
  <c r="AI62" i="7"/>
  <c r="AK62" i="7" s="1"/>
  <c r="AB62" i="7" s="1"/>
  <c r="AH62" i="7"/>
  <c r="AJ59" i="7"/>
  <c r="AI59" i="7"/>
  <c r="AH59" i="7"/>
  <c r="AJ58" i="7"/>
  <c r="AI58" i="7"/>
  <c r="AH58" i="7"/>
  <c r="AH55" i="7"/>
  <c r="AI55" i="7"/>
  <c r="AK55" i="7"/>
  <c r="AB55" i="7" s="1"/>
  <c r="AJ55" i="7"/>
  <c r="AJ54" i="7"/>
  <c r="AI54" i="7"/>
  <c r="AH54" i="7"/>
  <c r="AK54" i="7" s="1"/>
  <c r="AB54" i="7" s="1"/>
  <c r="AJ53" i="7"/>
  <c r="AI53" i="7"/>
  <c r="AH53" i="7"/>
  <c r="AJ49" i="7"/>
  <c r="AI49" i="7"/>
  <c r="AH49" i="7"/>
  <c r="AK49" i="7"/>
  <c r="AB49" i="7"/>
  <c r="AJ48" i="7"/>
  <c r="AI48" i="7"/>
  <c r="AH48" i="7"/>
  <c r="AK48" i="7"/>
  <c r="AB48" i="7"/>
  <c r="AJ45" i="7"/>
  <c r="AI45" i="7"/>
  <c r="AH45" i="7"/>
  <c r="AK45" i="7"/>
  <c r="AB45" i="7"/>
  <c r="AJ44" i="7"/>
  <c r="AI44" i="7"/>
  <c r="AH44" i="7"/>
  <c r="AK44" i="7" s="1"/>
  <c r="AB44" i="7" s="1"/>
  <c r="AJ43" i="7"/>
  <c r="AI43" i="7"/>
  <c r="AH43" i="7"/>
  <c r="AJ42" i="7"/>
  <c r="AI42" i="7"/>
  <c r="AH42" i="7"/>
  <c r="AJ41" i="7"/>
  <c r="AI41" i="7"/>
  <c r="AH41" i="7"/>
  <c r="AK41" i="7"/>
  <c r="AB41" i="7"/>
  <c r="AJ40" i="7"/>
  <c r="AI40" i="7"/>
  <c r="AH40" i="7"/>
  <c r="AJ39" i="7"/>
  <c r="AI39" i="7"/>
  <c r="AK39" i="7" s="1"/>
  <c r="AB39" i="7" s="1"/>
  <c r="AH39" i="7"/>
  <c r="AJ35" i="7"/>
  <c r="AI35" i="7"/>
  <c r="AH35" i="7"/>
  <c r="AK35" i="7"/>
  <c r="AB35" i="7"/>
  <c r="AJ34" i="7"/>
  <c r="AI34" i="7"/>
  <c r="AH34" i="7"/>
  <c r="AJ33" i="7"/>
  <c r="AI33" i="7"/>
  <c r="AH33" i="7"/>
  <c r="AJ32" i="7"/>
  <c r="AI32" i="7"/>
  <c r="AH32" i="7"/>
  <c r="AJ31" i="7"/>
  <c r="AI31" i="7"/>
  <c r="AH31" i="7"/>
  <c r="AK31" i="7" s="1"/>
  <c r="AB31" i="7" s="1"/>
  <c r="AJ30" i="7"/>
  <c r="AI30" i="7"/>
  <c r="AK30" i="7" s="1"/>
  <c r="AB30" i="7" s="1"/>
  <c r="AH30" i="7"/>
  <c r="AD27" i="7"/>
  <c r="AC27" i="7"/>
  <c r="AB27" i="7"/>
  <c r="AD25" i="7"/>
  <c r="AC25" i="7"/>
  <c r="AB25" i="7"/>
  <c r="AD23" i="7"/>
  <c r="AC23" i="7"/>
  <c r="AB23" i="7"/>
  <c r="AD18" i="7"/>
  <c r="AC18" i="7"/>
  <c r="AB18" i="7"/>
  <c r="AD16" i="7"/>
  <c r="AC16" i="7"/>
  <c r="AB16" i="7"/>
  <c r="AD14" i="7"/>
  <c r="AC14" i="7"/>
  <c r="AB14" i="7"/>
  <c r="AK75" i="7"/>
  <c r="AB75" i="7" s="1"/>
  <c r="AJ75" i="7" s="1"/>
  <c r="AK53" i="7"/>
  <c r="AB53" i="7"/>
  <c r="AK69" i="7"/>
  <c r="AB69" i="7"/>
  <c r="AJ69" i="7" s="1"/>
  <c r="AK34" i="7"/>
  <c r="AB34" i="7"/>
  <c r="AK59" i="7"/>
  <c r="AB59" i="7" s="1"/>
  <c r="AK42" i="7"/>
  <c r="AB42" i="7"/>
  <c r="AK70" i="7"/>
  <c r="AB70" i="7"/>
  <c r="AJ70" i="7"/>
  <c r="AK32" i="7"/>
  <c r="AB32" i="7" s="1"/>
  <c r="AK71" i="7"/>
  <c r="AB71" i="7"/>
  <c r="AJ71" i="7"/>
  <c r="AK43" i="7"/>
  <c r="AB43" i="7" s="1"/>
  <c r="AK33" i="7"/>
  <c r="AB33" i="7"/>
  <c r="AK58" i="7"/>
  <c r="AB58" i="7" s="1"/>
  <c r="AK40" i="7"/>
  <c r="AB40" i="7"/>
  <c r="AK68" i="7"/>
  <c r="AB68" i="7" s="1"/>
  <c r="AK64" i="7"/>
  <c r="AB64" i="7" s="1"/>
  <c r="AJ64" i="7" s="1"/>
  <c r="D17" i="1"/>
  <c r="D21" i="1"/>
  <c r="D25" i="1"/>
  <c r="K21" i="1"/>
  <c r="K25" i="1"/>
  <c r="E17" i="1"/>
  <c r="K17" i="1"/>
  <c r="M17" i="1"/>
  <c r="O17" i="1"/>
  <c r="P17" i="1"/>
  <c r="C17" i="1"/>
  <c r="C21" i="1"/>
  <c r="C25" i="1"/>
  <c r="B25" i="1"/>
  <c r="B21" i="1"/>
  <c r="E21" i="1"/>
  <c r="E25" i="1"/>
  <c r="G25" i="1"/>
  <c r="H25" i="1"/>
  <c r="I21" i="1"/>
  <c r="I25" i="1"/>
  <c r="J25" i="1"/>
  <c r="L25" i="1"/>
  <c r="M21" i="1"/>
  <c r="M25" i="1"/>
  <c r="N25" i="1"/>
  <c r="N21" i="1"/>
  <c r="O21" i="1"/>
  <c r="O25" i="1"/>
  <c r="P25" i="1"/>
  <c r="P21" i="1"/>
  <c r="AB77" i="7" l="1"/>
  <c r="AJ77" i="7" s="1"/>
  <c r="AB78" i="7"/>
  <c r="AJ78" i="7" s="1"/>
  <c r="AK77" i="7"/>
</calcChain>
</file>

<file path=xl/sharedStrings.xml><?xml version="1.0" encoding="utf-8"?>
<sst xmlns="http://schemas.openxmlformats.org/spreadsheetml/2006/main" count="2470" uniqueCount="578">
  <si>
    <t xml:space="preserve">  Autism</t>
  </si>
  <si>
    <t>CHD</t>
  </si>
  <si>
    <t>Inguinal hernia</t>
  </si>
  <si>
    <t>Y</t>
  </si>
  <si>
    <t>N</t>
  </si>
  <si>
    <t>CHD -type</t>
  </si>
  <si>
    <t>Level</t>
  </si>
  <si>
    <t>Sex (col 1 m, col 2 f)</t>
  </si>
  <si>
    <t>Number</t>
  </si>
  <si>
    <t>Birth Length (cm)</t>
  </si>
  <si>
    <t>Birth Weight (g)</t>
  </si>
  <si>
    <t>B HC (SD)</t>
  </si>
  <si>
    <t>BL (SD)</t>
  </si>
  <si>
    <t>(BW SD)</t>
  </si>
  <si>
    <t>Birth HC (cm)</t>
  </si>
  <si>
    <t>Final HC (cm)</t>
  </si>
  <si>
    <t>L (SD)</t>
  </si>
  <si>
    <t>HC (SD)</t>
  </si>
  <si>
    <t>W (SD)</t>
  </si>
  <si>
    <t>GA (weeks)</t>
  </si>
  <si>
    <t>Pregnancy : complications</t>
  </si>
  <si>
    <t>Length (cm)</t>
  </si>
  <si>
    <t>Weight (kg)</t>
  </si>
  <si>
    <t>Post rotated ears</t>
  </si>
  <si>
    <t>Hearing loss</t>
  </si>
  <si>
    <t>CNS defect (n = normal imaging)</t>
  </si>
  <si>
    <t>Ocular  hypertelorism</t>
  </si>
  <si>
    <t>Age at last examination Y / M / W</t>
  </si>
  <si>
    <t>Diaphragmatic hernia</t>
  </si>
  <si>
    <t>Umbilical hernia / omphalocoele</t>
  </si>
  <si>
    <t xml:space="preserve">Lenght (original in centile) </t>
  </si>
  <si>
    <t>Centile to SD based on : http://www.medfriendly.com/standardscoretopercentileconversion.html</t>
  </si>
  <si>
    <t>Weight (original in centile)</t>
  </si>
  <si>
    <t xml:space="preserve">Patient # </t>
  </si>
  <si>
    <t>Intellectual disability</t>
  </si>
  <si>
    <t>Developmental delay  or learning disability (With or without ID)</t>
  </si>
  <si>
    <t>CHD3- cDNA variant</t>
  </si>
  <si>
    <t>CHD3- protein variant</t>
  </si>
  <si>
    <t>Macrocephaly</t>
  </si>
  <si>
    <t>Microcephaly</t>
  </si>
  <si>
    <t>Frontal bossing</t>
  </si>
  <si>
    <t>Telecanthus</t>
  </si>
  <si>
    <t>Deep set eyes</t>
  </si>
  <si>
    <t>Narrow palpebral fissues</t>
  </si>
  <si>
    <t>Mid-face hypoplasia</t>
  </si>
  <si>
    <t>Low-set ears</t>
  </si>
  <si>
    <t>Broad nasal bridge</t>
  </si>
  <si>
    <t>Prominent nose</t>
  </si>
  <si>
    <t>Pointed chin</t>
  </si>
  <si>
    <t>Laterally sparse eyebrows</t>
  </si>
  <si>
    <t>Speech delay</t>
  </si>
  <si>
    <t>Hypotonia</t>
  </si>
  <si>
    <t>Feeding difficulty</t>
  </si>
  <si>
    <t>Joint laxity</t>
  </si>
  <si>
    <t>Vision abnl</t>
  </si>
  <si>
    <t>Urogenital abnl</t>
  </si>
  <si>
    <t>Seizures</t>
  </si>
  <si>
    <t>Other facial dysmorphisms</t>
  </si>
  <si>
    <t>Institution</t>
  </si>
  <si>
    <t>Contact emails</t>
  </si>
  <si>
    <t>Referring clincians/labortory</t>
  </si>
  <si>
    <t>IUGR</t>
  </si>
  <si>
    <t>cerebral dysgenesis</t>
  </si>
  <si>
    <t>c.2008T&gt;A</t>
  </si>
  <si>
    <t>p.F1003Y</t>
  </si>
  <si>
    <t>Boston Children's</t>
  </si>
  <si>
    <t>KR</t>
  </si>
  <si>
    <t>F</t>
  </si>
  <si>
    <t>17 y</t>
  </si>
  <si>
    <t>CHOP</t>
  </si>
  <si>
    <t>RS</t>
  </si>
  <si>
    <t>oligohydamnios, gestational diabetes</t>
  </si>
  <si>
    <t>4 y</t>
  </si>
  <si>
    <t>c.4250-3_4255del</t>
  </si>
  <si>
    <t>p.?</t>
  </si>
  <si>
    <t>Marco Tartaglia</t>
  </si>
  <si>
    <t>Ospedale Pediatrico Bambino Gesù</t>
  </si>
  <si>
    <t>marco.tartaglia@opbg.net</t>
  </si>
  <si>
    <t>OPBG</t>
  </si>
  <si>
    <t>Placental abruption (I trimester), premature delivery risk (II trimester), decreased fetal movement (III trimester)</t>
  </si>
  <si>
    <t>38.5</t>
  </si>
  <si>
    <t>57.5</t>
  </si>
  <si>
    <t>19.1</t>
  </si>
  <si>
    <t>c.3784_3786delATG</t>
  </si>
  <si>
    <t>p.Met1262del</t>
  </si>
  <si>
    <t>Strabismus</t>
  </si>
  <si>
    <t>Bernd Wollnik, Institute of Human Genetics, Knut Brockmann, Dagmar Weise, Pediatrics and Pediatric Neurology, University Medical Center Göttingen, Germany</t>
  </si>
  <si>
    <t>bernd.wollnik@med.uni-goettingen.de; kbrock@med.uni-goettingen.de; dweise@med.uni-goettingen.de</t>
  </si>
  <si>
    <t>GO 1</t>
  </si>
  <si>
    <t>2.67</t>
  </si>
  <si>
    <t>151.3</t>
  </si>
  <si>
    <t>0.79</t>
  </si>
  <si>
    <t>40.6</t>
  </si>
  <si>
    <t>0.29</t>
  </si>
  <si>
    <t>1</t>
  </si>
  <si>
    <t>VSD</t>
  </si>
  <si>
    <t>Ultrasound of the brain showed small polycystic structures adjacent to the ventricles. MRI not performed.</t>
  </si>
  <si>
    <t>mild to moderate ID, PR = 1, IQ = 51, tested at age 4yrs 11 mo (Snijders-Oomen)</t>
  </si>
  <si>
    <t>c.2749A&gt;T</t>
  </si>
  <si>
    <t>p.N917Y</t>
  </si>
  <si>
    <t>prominent extra axial spaces and short CC</t>
  </si>
  <si>
    <t>M</t>
  </si>
  <si>
    <t>HudsonAlpha Institute for Biotechnology</t>
  </si>
  <si>
    <t>mthompson@hudsonalpha.org</t>
  </si>
  <si>
    <t>Advanced maternal age, maternal seizures and elevated glucose, mom on Depakote until ~4mo gestation</t>
  </si>
  <si>
    <t>No comment</t>
  </si>
  <si>
    <t>No CNS imaging done</t>
  </si>
  <si>
    <t>NM_002005271:c.4457G&gt;A</t>
  </si>
  <si>
    <t>W1486X</t>
  </si>
  <si>
    <t>Dr. Julien Marcadier</t>
  </si>
  <si>
    <t>Alberta Children's Hospital</t>
  </si>
  <si>
    <t>JM</t>
  </si>
  <si>
    <t>c.3692G&gt;A</t>
  </si>
  <si>
    <t>p.Arg1231Gln</t>
  </si>
  <si>
    <t>Mayo Clinic</t>
  </si>
  <si>
    <t>Ferrer.alejandro@mayo.edu</t>
  </si>
  <si>
    <t xml:space="preserve"> Interval progression of myelination, slightly delayed for age. White matter volumes are also low for age</t>
  </si>
  <si>
    <t>c.3603_3614del</t>
  </si>
  <si>
    <t>p.Met1202_Thr1205del</t>
  </si>
  <si>
    <t>Huifang Yan</t>
  </si>
  <si>
    <t>yanhuifang96@163.com</t>
  </si>
  <si>
    <t>40+3</t>
  </si>
  <si>
    <t>NM_001005271.2:c.3073C&gt;T</t>
  </si>
  <si>
    <t xml:space="preserve">p.Arg1025Trp </t>
  </si>
  <si>
    <t>keenab@email.chop.edu zackai@email.chop.edu</t>
  </si>
  <si>
    <t xml:space="preserve"> benign enlargement of the subarachnoid spaces of infancy</t>
  </si>
  <si>
    <t>c.3382G&gt;A</t>
  </si>
  <si>
    <t>p.Ala1128Thr</t>
  </si>
  <si>
    <t>Elaine Zackai</t>
  </si>
  <si>
    <t>University of Hamburg-Eppendorf, Germany</t>
  </si>
  <si>
    <t>ka.kloth@uke.de</t>
  </si>
  <si>
    <t>HH1</t>
  </si>
  <si>
    <t>c.2657A&gt;G</t>
  </si>
  <si>
    <t>p.His886Arg</t>
  </si>
  <si>
    <t>Katja Kloth</t>
  </si>
  <si>
    <t>CHLA</t>
  </si>
  <si>
    <t>ckarimov@chla.usc.edu, zpowis@ambrygen.com</t>
  </si>
  <si>
    <t>dysmorphic features including widow's peak, deep set almond shaped eyes, hypertelorism, long downslanting palpebral fissures, cupped ears, short smooth philtrum, micrognathia, fleshy coarse face, prominent nasal bridge, bulbous nose, tapering fingers, stretch marks on shoulders and stomach, multiple CAP</t>
  </si>
  <si>
    <t>c.3082A&gt;G</t>
  </si>
  <si>
    <t>p.K1028E</t>
  </si>
  <si>
    <t>Karin Boss</t>
  </si>
  <si>
    <t>Michelle Thompson</t>
  </si>
  <si>
    <t>A1</t>
  </si>
  <si>
    <t>B1</t>
  </si>
  <si>
    <t>E1</t>
  </si>
  <si>
    <t>Alejandro Ferrer</t>
  </si>
  <si>
    <t>Ann Seman</t>
  </si>
  <si>
    <t>Ann.Seman@childrens.harvard.edu</t>
  </si>
  <si>
    <t>Pictures available?</t>
  </si>
  <si>
    <t>YES</t>
  </si>
  <si>
    <t>Catherine Karimov / Ambry</t>
  </si>
  <si>
    <t>Xilma Ortiz-Gonzalez / Holly Dubbs</t>
  </si>
  <si>
    <t>ORTIZGONZALEZ@email.chop.edu, dubbsh@email.chop.edu</t>
  </si>
  <si>
    <t>Julien.Marcadier@albertahealthservices.ca</t>
  </si>
  <si>
    <t>5 y / 10 m</t>
  </si>
  <si>
    <t>10 y / 10 m</t>
  </si>
  <si>
    <t>20 m</t>
  </si>
  <si>
    <t>1 y / 0 m / 3 w</t>
  </si>
  <si>
    <t>9 y</t>
  </si>
  <si>
    <t>30 m</t>
  </si>
  <si>
    <t xml:space="preserve">15 y /6 m </t>
  </si>
  <si>
    <t>ASD</t>
  </si>
  <si>
    <t>HC (original in centile)</t>
  </si>
  <si>
    <t>100</t>
  </si>
  <si>
    <t xml:space="preserve">PLEASE CHECK YOUR NAME AND AFFILIATION AND THAT OF YOUR COLLEAGUES ASSOCIATED WITH YOUR CASE. PLEASE HIGHLIGHT ALL CHANGES IN YELLOW. </t>
  </si>
  <si>
    <t>PLEASE ADD ADDITIONAL AUTHORS IF MISSING HERE.</t>
  </si>
  <si>
    <t>Cases</t>
  </si>
  <si>
    <t>Author</t>
  </si>
  <si>
    <t>Email</t>
  </si>
  <si>
    <t>Affiliation</t>
  </si>
  <si>
    <t>Go1</t>
  </si>
  <si>
    <t>Knut Brockmann</t>
  </si>
  <si>
    <t>kbrock@med.uni-goettingen.de</t>
  </si>
  <si>
    <t>Pediatrics and Pediatric Neurology, University Medical Center Göttingen, Germany</t>
  </si>
  <si>
    <t>Dagmar Weise</t>
  </si>
  <si>
    <t>dweise@med.uni-goettingen.de</t>
  </si>
  <si>
    <t>Janine Altmüller</t>
  </si>
  <si>
    <t>janine.altmueller@uni-koeln.de</t>
  </si>
  <si>
    <t>Cologne Center for Genomics, University of Cologne, Germany</t>
  </si>
  <si>
    <t>Bernd Wollnik</t>
  </si>
  <si>
    <t>bernd.wollnik@med.uni-goettingen.de</t>
  </si>
  <si>
    <t>Institute of Human Genetics, University Medical Center Göttingen, Germany</t>
  </si>
  <si>
    <t>B1 - Mayo Clinic Patient</t>
  </si>
  <si>
    <t>ferrer.alejandro@mayo.edu</t>
  </si>
  <si>
    <t>Pavel N. Pichurin</t>
  </si>
  <si>
    <t>pichurin.pavel@mayo.edu</t>
  </si>
  <si>
    <t>Deborah L. Renaud</t>
  </si>
  <si>
    <t>reanud.deborah@mayo.edu</t>
  </si>
  <si>
    <t>Nicole L. Bertsch</t>
  </si>
  <si>
    <t>bertsch.nicole@mayo.edu</t>
  </si>
  <si>
    <t>Eric W. Klee</t>
  </si>
  <si>
    <t>klee.eric@mayo.edu</t>
  </si>
  <si>
    <t>A1 - Hudson Alpha</t>
  </si>
  <si>
    <t>Michelle L. Thompson</t>
  </si>
  <si>
    <t>HudsonAlpha Institute for Biotechnology, Huntsville, AL 35806</t>
  </si>
  <si>
    <t>Gregory M. Cooper</t>
  </si>
  <si>
    <t>gcooper@hudsonalpha.org</t>
  </si>
  <si>
    <t>Martina E. Bebin</t>
  </si>
  <si>
    <t>ebebin@uabmc.edu</t>
  </si>
  <si>
    <t>University of Alabama at Birmingham, Birmingham, AL, USA.</t>
  </si>
  <si>
    <t>Genetics and Rare Diseases Research Division, Ospedale Pediatrico Bambino Gesù, IRCCS, 00146 Rome, Italy</t>
  </si>
  <si>
    <t>Francesca Clementina Radio</t>
  </si>
  <si>
    <t>fclementina.radio@opbg.net</t>
  </si>
  <si>
    <t>Marina Macchiaiolo</t>
  </si>
  <si>
    <t>marina.macchiaiolo@opbg.net</t>
  </si>
  <si>
    <t>Giuseppe Zampino</t>
  </si>
  <si>
    <t>alipino@alice.it</t>
  </si>
  <si>
    <t>Center for Rare Disease and Congenital Defects, Fondazione Policlinico Universitario A. Gemelli, IRCCS, Università Cattolica del Sacro Cuore, 00168 Rome, Italy.</t>
  </si>
  <si>
    <t>KR - Boston Children's</t>
  </si>
  <si>
    <t>Joan M. Stoler</t>
  </si>
  <si>
    <t>joan.stoler@childrens.harvard.edu</t>
  </si>
  <si>
    <t>Boston Children's Hospital</t>
  </si>
  <si>
    <t>Ann R. Seman</t>
  </si>
  <si>
    <t>ann.seman@childrens.harvard.edu</t>
  </si>
  <si>
    <t>RS - CHOP</t>
  </si>
  <si>
    <t>Xilma R Ortiz-Gonzalez</t>
  </si>
  <si>
    <t>ortizgonzalez@email.chop.edu</t>
  </si>
  <si>
    <t>Department of Neurology, Pereleman School of Medicine and  Division of Neurology CHOP</t>
  </si>
  <si>
    <t>Holly Dubbs</t>
  </si>
  <si>
    <t>dubbsh@email.chop.edu</t>
  </si>
  <si>
    <t>Division of Neurology, CHOP</t>
  </si>
  <si>
    <t>Lille</t>
  </si>
  <si>
    <t>AW</t>
  </si>
  <si>
    <t>decreased fetal movements</t>
  </si>
  <si>
    <t>moderate</t>
  </si>
  <si>
    <t>p.(Arg1025Trp)</t>
  </si>
  <si>
    <t>thomas.smol@chru-lille.fr, anne.dieux@chru-lille.fr</t>
  </si>
  <si>
    <t>Thomas Smol, Anne Dieux</t>
  </si>
  <si>
    <t>Type of complications</t>
  </si>
  <si>
    <t>37 +5</t>
  </si>
  <si>
    <t>Type of other dysmorphisms</t>
  </si>
  <si>
    <t xml:space="preserve">beaked nose, long columnella, simple ears, </t>
  </si>
  <si>
    <t>Ptosis</t>
  </si>
  <si>
    <t>Facial dysymetry</t>
  </si>
  <si>
    <t>Full Cheeks</t>
  </si>
  <si>
    <t>Absent lateral incisors</t>
  </si>
  <si>
    <t>small mouth, thin strip of hypopigmented hair over occiput</t>
  </si>
  <si>
    <t>Turricephalus, generally remarkable skull form (FGFR2 sequencing unremarkable), withdrawn temples,  retrognathia, deep creases at the soles of the feet</t>
  </si>
  <si>
    <t>Type of vision abnormality</t>
  </si>
  <si>
    <t>, spastic quadriparesis and dystonia, nonverbal, cleft palate, osteochondromata of proximal humeri diametaphysis and right hip dysplasia, scoliosis, gastroesophageal reflux, constipation,  obstructive sleep apnea, and episodes of irritability</t>
  </si>
  <si>
    <t>intermittent exotropia and astigmatism</t>
  </si>
  <si>
    <t>Cortical visual impairment</t>
  </si>
  <si>
    <t xml:space="preserve">Caf'e-au-lait spot on chest </t>
  </si>
  <si>
    <t xml:space="preserve">proptosis, blue sclerae </t>
  </si>
  <si>
    <t xml:space="preserve">Pregnancy Complications: recurrent infections of the mother, including Herpes infection, c-section due to previous c-section (2 healthy older sisters).   turricephalus, generally remarkable skull form (FGFR2 sequencing unremarkable), difficulty swallowing, high palate, median covered cleft palate, no turning, sitting at 11 months, crawling at 17, no syllables / words at 20 monthsmonths, moderate hearing impairment, respiratory distress after birth (CPAP), hyperbilirubinemia (3d treatment), sepsis of paraechovirus at 4 weeks, ongoing feeding difficulty at 20 months (only able to swallow mushed foods/purree), uses fitted orthesis to support his newly achieved crawling / robbing skills.  </t>
  </si>
  <si>
    <t>Intermittent strabismus, hyperopia, astigmatismus (age of evaluation: 14 months)</t>
  </si>
  <si>
    <t xml:space="preserve"> unilat ectopic testis, initial gastroesophageal reflux, dry skin, initial tracheomalacia, </t>
  </si>
  <si>
    <t xml:space="preserve"> hypermetropia strabismus</t>
  </si>
  <si>
    <t>Typeof CNS defect</t>
  </si>
  <si>
    <t>U</t>
  </si>
  <si>
    <t>Moderate</t>
  </si>
  <si>
    <t>too young to comment</t>
  </si>
  <si>
    <t>Jeff M. Milunsky</t>
  </si>
  <si>
    <t>Center for Human Genetics</t>
  </si>
  <si>
    <t>jmilunsky@chginc.org</t>
  </si>
  <si>
    <t>GL</t>
  </si>
  <si>
    <t>mild myopia</t>
  </si>
  <si>
    <t>moderate; FIQ 54</t>
  </si>
  <si>
    <t>Pectus carinatum, sloping shoulders,camptodactyly of 4th and 5th fingers, cubitus and genu valgus, bulbous halluces and 5th toe clinodactyly</t>
  </si>
  <si>
    <t>p. R1025W</t>
  </si>
  <si>
    <t>20 y / 2 m / 2 w</t>
  </si>
  <si>
    <t>Tall forehead, prominent rami of jaw, small mouth, bulbous nasal tip, small philtrim, long uvula, small teeth, prominent mandibular condyles</t>
  </si>
  <si>
    <t>Recurrent maternal infections</t>
  </si>
  <si>
    <t>moderate to severe</t>
  </si>
  <si>
    <t>mild to moderate</t>
  </si>
  <si>
    <t>6 y</t>
  </si>
  <si>
    <t>NO</t>
  </si>
  <si>
    <t>6 y / 8 m / 3 w</t>
  </si>
  <si>
    <t>Yes</t>
  </si>
  <si>
    <t>Lot Snijders Blok</t>
  </si>
  <si>
    <t xml:space="preserve">Human Genetics Department, Radboud University Medical Center, Nijmegen, the Netherlands </t>
  </si>
  <si>
    <t>lot.snijdersblok@radboudumc.nl</t>
  </si>
  <si>
    <t>G1</t>
  </si>
  <si>
    <t>37.2cm</t>
  </si>
  <si>
    <t>45.6</t>
  </si>
  <si>
    <t>8.2</t>
  </si>
  <si>
    <t>1 y / 0 m/ 0 w</t>
  </si>
  <si>
    <t>-1.4</t>
  </si>
  <si>
    <t>persistent ductus arteriosis</t>
  </si>
  <si>
    <t>MRI-scan will be  requested</t>
  </si>
  <si>
    <t xml:space="preserve"> severe movement disorder, choreatic (involuntary) movements, stiff gait </t>
  </si>
  <si>
    <t>Mild IQ (IQ 50-55)</t>
  </si>
  <si>
    <t>high pain treshold, drooling</t>
  </si>
  <si>
    <t>NM_001005271.2: c.4420C&gt;T</t>
  </si>
  <si>
    <t>p.Arg1474Cys</t>
  </si>
  <si>
    <t>Thin upper lip</t>
  </si>
  <si>
    <t>Peking University First Hospital (PUFH)</t>
  </si>
  <si>
    <t>Amblyopia</t>
  </si>
  <si>
    <t xml:space="preserve"> moderate, IQ44. Disability especial in language and social ability</t>
  </si>
  <si>
    <t>febrile seizure, 3 times, REGARDING AUTISM: yes,ABC 64, ADQ 68  tested at age of 4 years;  severe bruxism; apparent skin folds in neck;</t>
  </si>
  <si>
    <t>PUFH1</t>
  </si>
  <si>
    <t>NL</t>
  </si>
  <si>
    <t>Jason Pinner</t>
  </si>
  <si>
    <t>Centre for Clinical Genetics, Sydney Children's Hospital</t>
  </si>
  <si>
    <t>Jason.Pinner@health.nsw.gov.au</t>
  </si>
  <si>
    <t>High risk first trimester screen. Invasive testing not desired</t>
  </si>
  <si>
    <t>.</t>
  </si>
  <si>
    <t>Prominent forehead; naevus flammeus; infraorbital creases; slightly upslanting palpebral fissures; broad nasal tip; short philtrum.</t>
  </si>
  <si>
    <t>Moderate to severe global developmental delay</t>
  </si>
  <si>
    <t>In-rolled ankles; tapering fingers with short distal phalanges with broad nails; fifth finger and toe clinodactyly; mild splenomegaly.</t>
  </si>
  <si>
    <t>del chr17:7394419-7871060</t>
  </si>
  <si>
    <t>Microdeletion including CHD3 whole gene deletion</t>
  </si>
  <si>
    <t>4 y / 10 m / 0 W</t>
  </si>
  <si>
    <t xml:space="preserve">DECIPHER number: 304976 </t>
  </si>
  <si>
    <t>Significant</t>
  </si>
  <si>
    <t>SS</t>
  </si>
  <si>
    <t>Centile HC</t>
  </si>
  <si>
    <t>Centile Length</t>
  </si>
  <si>
    <t>Centile W</t>
  </si>
  <si>
    <t>&gt;99</t>
  </si>
  <si>
    <t>95</t>
  </si>
  <si>
    <t>45</t>
  </si>
  <si>
    <t>T-score</t>
  </si>
  <si>
    <t>66.25</t>
  </si>
  <si>
    <t>48.75</t>
  </si>
  <si>
    <t>98</t>
  </si>
  <si>
    <t>70.5</t>
  </si>
  <si>
    <t>0.4</t>
  </si>
  <si>
    <t>-1.875</t>
  </si>
  <si>
    <t>&gt;&gt;&gt;99</t>
  </si>
  <si>
    <t>Blocked lacrimal ducts</t>
  </si>
  <si>
    <t>Developmental delays: rolled at 11-12 months, commando crawled at 11 months, could sit when placed at 13 months, and walked at 22-23 months. At 35 months, he has about 10 words</t>
  </si>
  <si>
    <t>NG</t>
  </si>
  <si>
    <t>Phot Consent?</t>
  </si>
  <si>
    <t>YES-- On file with Ferrer's office</t>
  </si>
  <si>
    <t>low insertion of columella, peri-orbital fullness,</t>
  </si>
  <si>
    <t>Published</t>
  </si>
  <si>
    <t>No</t>
  </si>
  <si>
    <t>Jiddeke van de Kamp</t>
  </si>
  <si>
    <t>JM.vandeKamp@vumc.nl</t>
  </si>
  <si>
    <t>dissociated vertical deviation per ophtho, ptosis</t>
  </si>
  <si>
    <t>mild</t>
  </si>
  <si>
    <t>39+4</t>
  </si>
  <si>
    <t>Broad/Bifid nasal tip</t>
  </si>
  <si>
    <t>2 y / 6 m</t>
  </si>
  <si>
    <t>On file with Dr. Pinner</t>
  </si>
  <si>
    <t>abolishes splice acceptor site for Exon 27</t>
  </si>
  <si>
    <t>Getting consent (last update 2/12)</t>
  </si>
  <si>
    <t>Patrick Blackburn</t>
  </si>
  <si>
    <t>Blackburn.Patrick@mayo.edu</t>
  </si>
  <si>
    <t>Anna Hurst</t>
  </si>
  <si>
    <t>Department of Clinical Genetics,  Amsterdam UMC, University of Amsterdam, Amsterdam, The Netherlands</t>
  </si>
  <si>
    <t>Ams</t>
  </si>
  <si>
    <t>available frontal + lateral face at 2.5 and 10 years</t>
  </si>
  <si>
    <t>41+1/7</t>
  </si>
  <si>
    <t>p5</t>
  </si>
  <si>
    <t>11y/1m/0w</t>
  </si>
  <si>
    <t>possibly 1 missing tooth</t>
  </si>
  <si>
    <t>low nasal bridge, small nose, small ears</t>
  </si>
  <si>
    <t>ASD type 2</t>
  </si>
  <si>
    <t>myopia, CVI</t>
  </si>
  <si>
    <t>Y/N</t>
  </si>
  <si>
    <t xml:space="preserve">at 2 years: delayed myelination </t>
  </si>
  <si>
    <t>tested at 3 years and 8 months: cf 16 months, IQ &lt; 55; now at 10 years: speaks words, short sentences, able to walk and run short distance, uses wheelchair</t>
  </si>
  <si>
    <r>
      <t xml:space="preserve">Mild congenital hypothyrodism with partial thyroid agenesis. Laryngomalacia (early years). Gastroesophageal reflux. Frequent infections (respiratory, pneumonia, urinary, pyelonefritis, </t>
    </r>
    <r>
      <rPr>
        <sz val="11"/>
        <rFont val="Arial Narrow"/>
        <family val="2"/>
      </rPr>
      <t>otitis)</t>
    </r>
    <r>
      <rPr>
        <sz val="11"/>
        <color rgb="FF000000"/>
        <rFont val="Arial Narrow"/>
        <family val="2"/>
      </rPr>
      <t xml:space="preserve">.  Low energy. Severe valgus ankles/inversion feet. High pain treshold. </t>
    </r>
  </si>
  <si>
    <t>Mahim Jain/Alyssa Blesson</t>
  </si>
  <si>
    <t>Kennedy Kreiger</t>
  </si>
  <si>
    <t>jainm@kennedykrieger.org blesson@kennedykrieger.org</t>
  </si>
  <si>
    <t>VB</t>
  </si>
  <si>
    <t>No (pending)</t>
  </si>
  <si>
    <t>twin, brother with single ventricle (pregnancy was high risk)</t>
  </si>
  <si>
    <t>10 y</t>
  </si>
  <si>
    <t>N, but congenital absence of upper molars</t>
  </si>
  <si>
    <t>aged facial appearance, overfolded ears</t>
  </si>
  <si>
    <t>astigmatism</t>
  </si>
  <si>
    <t>prominent extra axial spaces</t>
  </si>
  <si>
    <t>Poor vaccine response, frequent respiratory infections, very low subcutaneous fat</t>
  </si>
  <si>
    <t>c.3416T&gt;A</t>
  </si>
  <si>
    <t>p.L1139H</t>
  </si>
  <si>
    <t>missense in C-terminal Helicase domain, de novo</t>
  </si>
  <si>
    <t>lgrote@cmh.edu</t>
  </si>
  <si>
    <t>Department of Laboratory Medicine and Pathology, Mayo Clinic, Rochester, MN USA</t>
  </si>
  <si>
    <t>MG2</t>
  </si>
  <si>
    <t>Prematurity (triplet – born at 33+5, in NICU for 4 weeks)</t>
  </si>
  <si>
    <t>1616 (premature)</t>
  </si>
  <si>
    <t>17 y/ 10 mo/ 0 w</t>
  </si>
  <si>
    <t>Brain MRI normal -- Prominent presumed artifact through the left cerebellar hemisphere adjacent to the left transverse sinus. Negative for areas of restricted diffusion, abnormal T2 signal intensity, pathologic enhancement, parenchymal volume loss, or intraparenchymal hemorrhage. Normal appearance of cerebral hemispheres and corpus callosum. The ventricular caliber is normal. The basilar cisterns are patent. Normal flow voids of the cerebral vasculature. The paranasal sinuses are clear.</t>
  </si>
  <si>
    <t>Severe intellectual disability; initally diagnosed at 4.5 yrs w/ apraxia, but later dx w/ autism.  Almost non-verbal now – can only say a few words such as “mama”.  Knows 50-60 words in sign language and uses iPad for communication; Repetitive behavior and OCD symptoms</t>
  </si>
  <si>
    <t>Abnormal skin (thick scars), Bilateral foot surgery of plantar fascia release and metatarsal osteotomy, wears orthotics; Right knee subluxation without any obvious trauma; He had surgery in 2016 with medial patellofemoral ligament reconstruction with hamstring autograft; Recently he had this time dislocation of the left knee and hers surgery and had surgical repair; Recurrent bilateral cavus foot deformity; in lower extremities has very thin calves bilaterally which was suggestive of a peripheral neuropathy
EMG abnormal -- did not show evidence of a generalized sensorimotor peripheral neuropathy or myopathy, however, reduction in amplitude of the motor responses in the right lower limb of uncertain significance 
Lumbar spine MRI:  Mild degenerative changes of the lumbar spine including mild disc protrusions and annular fissures at L4-L5 and L5-S1 without significant spinal canal narrowing
Patient fatigues easily when they were walking he likes to sit down, he is on ramipril and clonidine to help control blood pressure and abnormal sleep pattern, 24hr BP monitors on two occasions (in 2016 and 2018), systolic BP 40% elevated in 2016, up to 60% in 2018, consistent with systolic hypertension, has seen nephrology and no cause of hypertension has been identified to date
Echocardiogram in 2016 showed normal LV size and function, no significant valvular heart disease noted; EKG in 2018 showed normal sinus rhythm (study was normal overall)</t>
  </si>
  <si>
    <t xml:space="preserve">NM_001005273.2 :c.5863G&gt;T  </t>
  </si>
  <si>
    <t>p.Ala1955Ser (de novo)</t>
  </si>
  <si>
    <t>Other possibly relevant findings on exome analysis</t>
  </si>
  <si>
    <t>CUL3 NM_003590.4; c.1022_1023insG, p.(Y341*) de novo</t>
  </si>
  <si>
    <t>Lauren Grote, Eric Rush, Joseph Alaimo, Carol Saunders</t>
  </si>
  <si>
    <t>Children's Mercy Hospital</t>
  </si>
  <si>
    <t>JY</t>
  </si>
  <si>
    <t>Polyhydramnios; preterm labor at 34 weeks</t>
  </si>
  <si>
    <t>Unknown</t>
  </si>
  <si>
    <t>N/A</t>
  </si>
  <si>
    <t>95th</t>
  </si>
  <si>
    <t>56th</t>
  </si>
  <si>
    <t>13y 7m</t>
  </si>
  <si>
    <t>High anterior hairline, broad facies, downslanting palpebral fissures, small and protruding ears, downhanging columella and nasal tip</t>
  </si>
  <si>
    <t>Y (one absence seizure)</t>
  </si>
  <si>
    <t>Y (Ventral hernia)</t>
  </si>
  <si>
    <t>Kidney stones</t>
  </si>
  <si>
    <t>Esotropia, hyperopia</t>
  </si>
  <si>
    <t>Periventricular leukomalacia with loss of brain volune with super imposed enlargement of the subarachnoid spaces</t>
  </si>
  <si>
    <t xml:space="preserve">G-tube in situ; GERD; Constipation; osteoporosis with multiple fractures - being treated with Zometa </t>
  </si>
  <si>
    <t>c.3961C&gt;T</t>
  </si>
  <si>
    <t>p.Arg1231Trp</t>
  </si>
  <si>
    <t xml:space="preserve">de novo c.3019C&gt;T </t>
  </si>
  <si>
    <t xml:space="preserve">p.(Ser1007Pro) </t>
  </si>
  <si>
    <t>YES (on file with Patrick)</t>
  </si>
  <si>
    <t>hypercalcemia</t>
  </si>
  <si>
    <t>-</t>
  </si>
  <si>
    <t>+</t>
  </si>
  <si>
    <t>Eyes</t>
  </si>
  <si>
    <t>Ears</t>
  </si>
  <si>
    <t>Nose</t>
  </si>
  <si>
    <t>Head/Face</t>
  </si>
  <si>
    <t>Mouth</t>
  </si>
  <si>
    <t>Turricephalus, withdrawn temples</t>
  </si>
  <si>
    <t>Prominent rami of jaw</t>
  </si>
  <si>
    <t>Aged facial appearance</t>
  </si>
  <si>
    <t>Simple ears</t>
  </si>
  <si>
    <t>Cupped ears</t>
  </si>
  <si>
    <t>Small ears</t>
  </si>
  <si>
    <t>Overfolded ears</t>
  </si>
  <si>
    <t>Other Findings</t>
  </si>
  <si>
    <t>Absent teeth</t>
  </si>
  <si>
    <t>Delayed myelination</t>
  </si>
  <si>
    <t>Periventricular leukomalacia</t>
  </si>
  <si>
    <t>Visual abnormality</t>
  </si>
  <si>
    <t>Myopia</t>
  </si>
  <si>
    <t>Astigmatism</t>
  </si>
  <si>
    <t>Other</t>
  </si>
  <si>
    <t>Exotropia</t>
  </si>
  <si>
    <t>Hyperopia</t>
  </si>
  <si>
    <t>Prominent extraxial space</t>
  </si>
  <si>
    <t>Low white matter volume</t>
  </si>
  <si>
    <t>Speech Delay</t>
  </si>
  <si>
    <t>Autistic Features</t>
  </si>
  <si>
    <t>Degree of ID</t>
  </si>
  <si>
    <t>Mild</t>
  </si>
  <si>
    <t>Severe</t>
  </si>
  <si>
    <t>Any CNS abnormality</t>
  </si>
  <si>
    <t>Any CHD</t>
  </si>
  <si>
    <t>Congenital Heart Disease (CHD)</t>
  </si>
  <si>
    <t>Any visual abnormality</t>
  </si>
  <si>
    <t>Cerebral dysgenesis</t>
  </si>
  <si>
    <t>ZCC</t>
  </si>
  <si>
    <t>Large ears</t>
  </si>
  <si>
    <t>Any Developmental Delay</t>
  </si>
  <si>
    <t>Prominent metopic ridges</t>
  </si>
  <si>
    <t>AM</t>
  </si>
  <si>
    <t>MM</t>
  </si>
  <si>
    <t>JM2</t>
  </si>
  <si>
    <t>EMC1</t>
  </si>
  <si>
    <t>Chin dimple</t>
  </si>
  <si>
    <t>Unilateral undescended Testicle</t>
  </si>
  <si>
    <t>Tall forehead</t>
  </si>
  <si>
    <t>2</t>
  </si>
  <si>
    <t>3</t>
  </si>
  <si>
    <t>5</t>
  </si>
  <si>
    <t>6</t>
  </si>
  <si>
    <t>7</t>
  </si>
  <si>
    <t>8</t>
  </si>
  <si>
    <t>9</t>
  </si>
  <si>
    <t>1-1</t>
  </si>
  <si>
    <t>1-2</t>
  </si>
  <si>
    <t>10</t>
  </si>
  <si>
    <t>11</t>
  </si>
  <si>
    <t>12</t>
  </si>
  <si>
    <t>13</t>
  </si>
  <si>
    <t>14</t>
  </si>
  <si>
    <t>15</t>
  </si>
  <si>
    <t>16</t>
  </si>
  <si>
    <t>17</t>
  </si>
  <si>
    <t>18</t>
  </si>
  <si>
    <t>19</t>
  </si>
  <si>
    <t>20</t>
  </si>
  <si>
    <t>21</t>
  </si>
  <si>
    <t>22</t>
  </si>
  <si>
    <t>23</t>
  </si>
  <si>
    <t>Short corpus callosum</t>
  </si>
  <si>
    <t>Birth Weight (Z-score)</t>
  </si>
  <si>
    <t>Birth Length (Z-score)</t>
  </si>
  <si>
    <t>Birth HC (Z-score)</t>
  </si>
  <si>
    <t>Recent Growth Parameters</t>
  </si>
  <si>
    <t>Birth Growth Parameters</t>
  </si>
  <si>
    <t>Birth Weight (kg)</t>
  </si>
  <si>
    <t>Gestational Age (weeks)</t>
  </si>
  <si>
    <t>Weight (Z-score)</t>
  </si>
  <si>
    <t>Length (Z-score)</t>
  </si>
  <si>
    <t>HC (cm)</t>
  </si>
  <si>
    <t>HC (Z-score)</t>
  </si>
  <si>
    <t>Mean</t>
  </si>
  <si>
    <t>Median</t>
  </si>
  <si>
    <t>StDev</t>
  </si>
  <si>
    <t>% Cases</t>
  </si>
  <si>
    <t xml:space="preserve">Subject  </t>
  </si>
  <si>
    <t>Broad face</t>
  </si>
  <si>
    <t>Down-slanting palpebral fissures</t>
  </si>
  <si>
    <t>Missense Variants and In-Frame Deletions</t>
  </si>
  <si>
    <t>Gain</t>
  </si>
  <si>
    <t>Predicted Loss of Function and Deletions</t>
  </si>
  <si>
    <t>Variants within the CHD3 Helicase Domain</t>
  </si>
  <si>
    <t>Age at last evaluation (years)</t>
  </si>
  <si>
    <t>Periventricular polycystic structure</t>
  </si>
  <si>
    <t>Moderate - Severe</t>
  </si>
  <si>
    <t>Mild - Moderate</t>
  </si>
  <si>
    <t>Thin strip of hypopigmented hair over occiput, caf'e-au-lait spot on chest, small mouth</t>
  </si>
  <si>
    <t>Thick scarring, recurrent bilateral cavus foot deformity, very thin calves bilaterally, small nose</t>
  </si>
  <si>
    <t>High palate, retrognathia, epicanthal folds</t>
  </si>
  <si>
    <t>Dissociated vertical gaze</t>
  </si>
  <si>
    <t>Quadriparesis, dystonia, osteochondroma of humeri, right hip dysplasia, scoliosis, beaked nose, cleft palate</t>
  </si>
  <si>
    <t>Too young to comment</t>
  </si>
  <si>
    <t xml:space="preserve">Sex  </t>
  </si>
  <si>
    <t>CNS Anomaly/Seizures</t>
  </si>
  <si>
    <t>Joint Laxity</t>
  </si>
  <si>
    <t>Hearing Loss</t>
  </si>
  <si>
    <t>Coarse face</t>
  </si>
  <si>
    <t>Widow's peak, dry skin, tapering fingers, micrognathia</t>
  </si>
  <si>
    <t>PCOS, obesity, diabetes, syncopal episodes, broad hands, short fingers, dysplastic toe nails</t>
  </si>
  <si>
    <t>Atrial septal defect</t>
  </si>
  <si>
    <t>Ventricular septal defect</t>
  </si>
  <si>
    <t>Patent ductus arteriosus</t>
  </si>
  <si>
    <t>Development/Intellect</t>
  </si>
  <si>
    <t>Intellectual Disability (ID)</t>
  </si>
  <si>
    <t>de novo</t>
  </si>
  <si>
    <t>Presumed inherited from affected father</t>
  </si>
  <si>
    <t>Inherited from affected mother</t>
  </si>
  <si>
    <r>
      <t xml:space="preserve">de novo </t>
    </r>
    <r>
      <rPr>
        <sz val="12"/>
        <color rgb="FF000000"/>
        <rFont val="Calibri"/>
        <family val="2"/>
      </rPr>
      <t>mosaic</t>
    </r>
  </si>
  <si>
    <t>Parents unavailable for testing</t>
  </si>
  <si>
    <t>In-rolled ankles, tapered fingers, broad nails, naevus flammeus, upslanting palpebral fissures</t>
  </si>
  <si>
    <t>Hypercalcemia, dissociated vertical gaze deviation</t>
  </si>
  <si>
    <t>Febrile seizures (3), apparent skin folds in neck, bruxism</t>
  </si>
  <si>
    <t>Unilateral ectopic testis, gastroesophageal reflux, dry skin, initial tracheomalacia</t>
  </si>
  <si>
    <t>Partial thyroid agenesis, laryngomalacia, gastroesopjageal reflux, frequent infections, high pain treshold</t>
  </si>
  <si>
    <t>Severe movement disorder with choreatic movements and stiff gait, high pain threshold</t>
  </si>
  <si>
    <t>High anterior hairline, low columnella, umbilical hernia, osteoporosis, kidney stones</t>
  </si>
  <si>
    <t>Turricephalus, high palate, median covered cleft palate, respiratory distress at birth, deep foot creases, retrognathia</t>
  </si>
  <si>
    <t>Cafe-au-lait spot on chest, proptosis, blue sclera</t>
  </si>
  <si>
    <t>Camptodactyly of fingers 4/5,bulbous halluces, sloping shoulders, small mouth, bulbous nasal tip</t>
  </si>
  <si>
    <t>Large fleshy ears</t>
  </si>
  <si>
    <t>c.2657A&gt;G
p.(H886R)</t>
  </si>
  <si>
    <t>c.2749A&gt;T
p.(N917Y)</t>
  </si>
  <si>
    <t>c.5863G&gt;T
p.(A1955S)</t>
  </si>
  <si>
    <t>c.4073-3_4078del</t>
  </si>
  <si>
    <t>c.1618dupC
p.(R540Pfs*47)</t>
  </si>
  <si>
    <t>c.2842T&gt;C
p.(S948P)</t>
  </si>
  <si>
    <t>c.1706A&gt;G
p.(Q569R)</t>
  </si>
  <si>
    <t>c.2831T&gt;A
p.(F944Y)</t>
  </si>
  <si>
    <t>c.2896C&gt;T
p.(R966W)</t>
  </si>
  <si>
    <t>c.2897G&gt;C
p.(R966P)</t>
  </si>
  <si>
    <t>c.2905A&gt;G
p.(K969E)</t>
  </si>
  <si>
    <t>c.3239T&gt;A
p.(L1080H)</t>
  </si>
  <si>
    <t>c.3515G&gt;A
p.(R1172Q)</t>
  </si>
  <si>
    <t>c.3607_3609delATG
p.(M1203del)</t>
  </si>
  <si>
    <t>c.4243C&gt;T
p.(R1415C)</t>
  </si>
  <si>
    <t>c.4280G&gt;A
p.(W1427*)</t>
  </si>
  <si>
    <t>Genomic Coordinates (hg19)</t>
  </si>
  <si>
    <t>g.7798859A&gt;G</t>
  </si>
  <si>
    <t>g.7803326A&gt;G</t>
  </si>
  <si>
    <t>g.7803674A&gt;T</t>
  </si>
  <si>
    <t>g.7803902T&gt;A</t>
  </si>
  <si>
    <t>g.7803913T&gt;C</t>
  </si>
  <si>
    <t>g.7803967C&gt;T</t>
  </si>
  <si>
    <t>g.7803968G&gt;C</t>
  </si>
  <si>
    <t>g.7803976A&gt;G</t>
  </si>
  <si>
    <t>g.7804680T&gt;A</t>
  </si>
  <si>
    <t>g.7806609G&gt;A</t>
  </si>
  <si>
    <t>g.7807199C&gt;T</t>
  </si>
  <si>
    <t>g.7806697_7806708del</t>
  </si>
  <si>
    <t>g.7806701_7806703del</t>
  </si>
  <si>
    <t>g.7809192C&gt;T</t>
  </si>
  <si>
    <t>g.7814273G&gt;T</t>
  </si>
  <si>
    <t>g.7809229G&gt;A</t>
  </si>
  <si>
    <t>g.7798349del</t>
  </si>
  <si>
    <t>g.7808415_7808423del</t>
  </si>
  <si>
    <t>c.1384del
p.(C462Afs*22)</t>
  </si>
  <si>
    <t>g.7798771dupC</t>
  </si>
  <si>
    <t>c.3784C&gt;T
p.(R1262W)</t>
  </si>
  <si>
    <t>c.3603_3614del
p.(M1202_T1205del)</t>
  </si>
  <si>
    <t>CHD3 Variant Identified 
Standardized Position
NM_001005273.2
(NP_001005273.1)</t>
  </si>
  <si>
    <t>17:g.7394419_7871060del (hg19)</t>
  </si>
  <si>
    <t>17:g.7398909_7962160dup (hg19)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</si>
</sst>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5" x14ac:knownFonts="1">
    <font>
      <sz val="11"/>
      <color theme="1"/>
      <name val="Calibri"/>
      <family val="2"/>
      <scheme val="minor"/>
    </font>
    <font>
      <sz val="12"/>
      <color theme="1"/>
      <name val="Calibri"/>
      <family val="2"/>
      <scheme val="minor"/>
    </font>
    <font>
      <sz val="12"/>
      <color theme="1"/>
      <name val="Calibri"/>
      <family val="2"/>
      <scheme val="minor"/>
    </font>
    <font>
      <sz val="10"/>
      <color theme="1"/>
      <name val="Arial Narrow"/>
      <family val="2"/>
    </font>
    <font>
      <sz val="11"/>
      <color theme="1"/>
      <name val="Arial Narrow"/>
      <family val="2"/>
    </font>
    <font>
      <b/>
      <sz val="11"/>
      <color rgb="FFFF0000"/>
      <name val="Arial Narrow"/>
      <family val="2"/>
    </font>
    <font>
      <sz val="11"/>
      <color theme="6" tint="-0.499984740745262"/>
      <name val="Arial Narrow"/>
      <family val="2"/>
    </font>
    <font>
      <b/>
      <sz val="11"/>
      <color theme="1"/>
      <name val="Arial Narrow"/>
      <family val="2"/>
    </font>
    <font>
      <b/>
      <sz val="11"/>
      <color theme="6" tint="-0.499984740745262"/>
      <name val="Arial Narrow"/>
      <family val="2"/>
    </font>
    <font>
      <b/>
      <i/>
      <sz val="11"/>
      <name val="Arial Narrow"/>
      <family val="2"/>
    </font>
    <font>
      <sz val="11"/>
      <color rgb="FFFF0000"/>
      <name val="Arial Narrow"/>
      <family val="2"/>
    </font>
    <font>
      <sz val="11"/>
      <name val="Arial Narrow"/>
      <family val="2"/>
    </font>
    <font>
      <i/>
      <sz val="11"/>
      <color theme="1"/>
      <name val="Arial Narrow"/>
      <family val="2"/>
    </font>
    <font>
      <i/>
      <sz val="11"/>
      <color theme="6" tint="-0.499984740745262"/>
      <name val="Arial Narrow"/>
      <family val="2"/>
    </font>
    <font>
      <sz val="11"/>
      <color rgb="FF000000"/>
      <name val="Calibri"/>
      <family val="2"/>
      <scheme val="minor"/>
    </font>
    <font>
      <u/>
      <sz val="11"/>
      <color theme="10"/>
      <name val="Calibri"/>
      <family val="2"/>
      <scheme val="minor"/>
    </font>
    <font>
      <u/>
      <sz val="11"/>
      <color theme="11"/>
      <name val="Calibri"/>
      <family val="2"/>
      <scheme val="minor"/>
    </font>
    <font>
      <i/>
      <sz val="11"/>
      <name val="Arial Narrow"/>
      <family val="2"/>
    </font>
    <font>
      <sz val="10"/>
      <name val="Arial Narrow"/>
      <family val="2"/>
    </font>
    <font>
      <sz val="11"/>
      <color rgb="FF000000"/>
      <name val="Arial Narrow"/>
      <family val="2"/>
    </font>
    <font>
      <i/>
      <sz val="11"/>
      <color rgb="FF000000"/>
      <name val="Arial Narrow"/>
      <family val="2"/>
    </font>
    <font>
      <b/>
      <sz val="16"/>
      <name val="Calibri"/>
      <family val="2"/>
      <scheme val="minor"/>
    </font>
    <font>
      <b/>
      <sz val="11"/>
      <name val="Calibri"/>
      <family val="2"/>
      <scheme val="minor"/>
    </font>
    <font>
      <u/>
      <sz val="11"/>
      <name val="Calibri"/>
      <family val="2"/>
      <scheme val="minor"/>
    </font>
    <font>
      <sz val="11"/>
      <name val="Calibri"/>
      <family val="2"/>
      <scheme val="minor"/>
    </font>
    <font>
      <b/>
      <sz val="14"/>
      <name val="Calibri"/>
      <family val="2"/>
      <scheme val="minor"/>
    </font>
    <font>
      <b/>
      <u/>
      <sz val="11"/>
      <color theme="4" tint="-0.249977111117893"/>
      <name val="Calibri"/>
      <family val="2"/>
      <scheme val="minor"/>
    </font>
    <font>
      <i/>
      <sz val="11"/>
      <name val="Calibri"/>
      <family val="2"/>
      <scheme val="minor"/>
    </font>
    <font>
      <sz val="11"/>
      <color rgb="FF212121"/>
      <name val="Calibri"/>
      <family val="2"/>
      <scheme val="minor"/>
    </font>
    <font>
      <u/>
      <sz val="11"/>
      <color theme="4" tint="-0.249977111117893"/>
      <name val="Calibri"/>
      <family val="2"/>
      <scheme val="minor"/>
    </font>
    <font>
      <b/>
      <i/>
      <sz val="11"/>
      <name val="Calibri"/>
      <family val="2"/>
      <scheme val="minor"/>
    </font>
    <font>
      <sz val="11"/>
      <color theme="4" tint="-0.249977111117893"/>
      <name val="Calibri"/>
      <family val="2"/>
      <scheme val="minor"/>
    </font>
    <font>
      <sz val="14"/>
      <color theme="1"/>
      <name val="Calibri"/>
      <family val="2"/>
      <scheme val="minor"/>
    </font>
    <font>
      <i/>
      <sz val="11"/>
      <color theme="1"/>
      <name val="Calibri"/>
      <family val="2"/>
      <scheme val="minor"/>
    </font>
    <font>
      <i/>
      <sz val="14"/>
      <color theme="1"/>
      <name val="Calibri"/>
      <family val="2"/>
      <scheme val="minor"/>
    </font>
    <font>
      <b/>
      <sz val="14"/>
      <color theme="1"/>
      <name val="Calibri"/>
      <family val="2"/>
      <scheme val="minor"/>
    </font>
    <font>
      <sz val="16"/>
      <color theme="1"/>
      <name val="Calibri"/>
      <family val="2"/>
      <scheme val="minor"/>
    </font>
    <font>
      <sz val="16"/>
      <color theme="1"/>
      <name val="Arial Narrow"/>
      <family val="2"/>
    </font>
    <font>
      <i/>
      <sz val="16"/>
      <color theme="1"/>
      <name val="Calibri"/>
      <family val="2"/>
      <scheme val="minor"/>
    </font>
    <font>
      <b/>
      <sz val="14"/>
      <color theme="1"/>
      <name val="Calibri"/>
      <family val="2"/>
    </font>
    <font>
      <sz val="14"/>
      <color theme="1"/>
      <name val="Calibri"/>
      <family val="2"/>
    </font>
    <font>
      <i/>
      <sz val="14"/>
      <color theme="1"/>
      <name val="Calibri"/>
      <family val="2"/>
    </font>
    <font>
      <sz val="11"/>
      <color theme="1"/>
      <name val="Calibri"/>
      <family val="2"/>
    </font>
    <font>
      <sz val="14"/>
      <color rgb="FF000000"/>
      <name val="Calibri"/>
      <family val="2"/>
    </font>
    <font>
      <sz val="8"/>
      <name val="Calibri"/>
      <family val="2"/>
      <scheme val="minor"/>
    </font>
    <font>
      <sz val="16"/>
      <color theme="1"/>
      <name val="Calibri"/>
      <family val="2"/>
    </font>
    <font>
      <sz val="16"/>
      <color rgb="FF000000"/>
      <name val="Calibri"/>
      <family val="2"/>
    </font>
    <font>
      <i/>
      <sz val="11"/>
      <color theme="1"/>
      <name val="Calibri"/>
      <family val="2"/>
    </font>
    <font>
      <sz val="11"/>
      <color rgb="FF000000"/>
      <name val="Calibri"/>
      <family val="2"/>
    </font>
    <font>
      <sz val="14"/>
      <name val="Calibri"/>
      <family val="2"/>
    </font>
    <font>
      <sz val="16"/>
      <name val="Calibri"/>
      <family val="2"/>
    </font>
    <font>
      <b/>
      <sz val="14"/>
      <color rgb="FF000000"/>
      <name val="Calibri"/>
      <family val="2"/>
    </font>
    <font>
      <b/>
      <sz val="14"/>
      <name val="Calibri"/>
      <family val="2"/>
    </font>
    <font>
      <sz val="12"/>
      <color rgb="FF000000"/>
      <name val="Calibri"/>
      <family val="2"/>
    </font>
    <font>
      <sz val="12"/>
      <name val="Calibri"/>
      <family val="2"/>
    </font>
    <font>
      <sz val="12"/>
      <color theme="1"/>
      <name val="Calibri"/>
      <family val="2"/>
    </font>
    <font>
      <i/>
      <sz val="12"/>
      <color rgb="FF000000"/>
      <name val="Calibri"/>
      <family val="2"/>
    </font>
    <font>
      <i/>
      <sz val="12"/>
      <name val="Calibri"/>
      <family val="2"/>
    </font>
    <font>
      <i/>
      <sz val="12"/>
      <color theme="1"/>
      <name val="Calibri"/>
      <family val="2"/>
    </font>
    <font>
      <i/>
      <sz val="14"/>
      <color rgb="FF000000"/>
      <name val="Calibri"/>
      <family val="2"/>
    </font>
    <font>
      <i/>
      <sz val="14"/>
      <name val="Calibri"/>
      <family val="2"/>
    </font>
    <font>
      <i/>
      <sz val="11"/>
      <color rgb="FF000000"/>
      <name val="Calibri"/>
      <family val="2"/>
    </font>
    <font>
      <i/>
      <sz val="11"/>
      <name val="Calibri"/>
      <family val="2"/>
    </font>
    <font>
      <i/>
      <sz val="16"/>
      <color theme="1"/>
      <name val="Calibri"/>
      <family val="2"/>
    </font>
    <font>
      <i/>
      <sz val="12"/>
      <color theme="1"/>
      <name val="Calibri"/>
      <family val="2"/>
      <scheme val="minor"/>
    </font>
  </fonts>
  <fills count="28">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3366FF"/>
        <bgColor indexed="64"/>
      </patternFill>
    </fill>
    <fill>
      <patternFill patternType="solid">
        <fgColor theme="0" tint="-0.249977111117893"/>
        <bgColor rgb="FF000000"/>
      </patternFill>
    </fill>
    <fill>
      <patternFill patternType="solid">
        <fgColor rgb="FFDDEBF7"/>
        <bgColor rgb="FFDDEBF7"/>
      </patternFill>
    </fill>
    <fill>
      <patternFill patternType="solid">
        <fgColor rgb="FFCCFFCC"/>
        <bgColor indexed="64"/>
      </patternFill>
    </fill>
    <fill>
      <patternFill patternType="solid">
        <fgColor rgb="FFCCFFCC"/>
        <bgColor rgb="FF000000"/>
      </patternFill>
    </fill>
    <fill>
      <patternFill patternType="solid">
        <fgColor rgb="FF008000"/>
        <bgColor rgb="FF000000"/>
      </patternFill>
    </fill>
    <fill>
      <patternFill patternType="solid">
        <fgColor rgb="FFFF0000"/>
        <bgColor rgb="FF000000"/>
      </patternFill>
    </fill>
    <fill>
      <patternFill patternType="solid">
        <fgColor rgb="FF008000"/>
        <bgColor indexed="64"/>
      </patternFill>
    </fill>
    <fill>
      <patternFill patternType="solid">
        <fgColor rgb="FFBFBFBF"/>
        <bgColor rgb="FF000000"/>
      </patternFill>
    </fill>
    <fill>
      <patternFill patternType="solid">
        <fgColor rgb="FFFF0000"/>
        <bgColor indexed="64"/>
      </patternFill>
    </fill>
    <fill>
      <patternFill patternType="solid">
        <fgColor rgb="FFFF6600"/>
        <bgColor rgb="FF000000"/>
      </patternFill>
    </fill>
    <fill>
      <patternFill patternType="solid">
        <fgColor rgb="FF3366FF"/>
        <bgColor rgb="FF000000"/>
      </patternFill>
    </fill>
    <fill>
      <patternFill patternType="solid">
        <fgColor rgb="FFFFFF00"/>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2F2F2"/>
        <bgColor rgb="FF000000"/>
      </patternFill>
    </fill>
    <fill>
      <patternFill patternType="solid">
        <fgColor theme="0" tint="-0.14999847407452621"/>
        <bgColor rgb="FF000000"/>
      </patternFill>
    </fill>
  </fills>
  <borders count="64">
    <border>
      <left/>
      <right/>
      <top/>
      <bottom/>
      <diagonal/>
    </border>
    <border>
      <left style="thin">
        <color auto="1"/>
      </left>
      <right style="thin">
        <color auto="1"/>
      </right>
      <top style="thin">
        <color auto="1"/>
      </top>
      <bottom style="thin">
        <color auto="1"/>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dotted">
        <color auto="1"/>
      </left>
      <right style="dotted">
        <color auto="1"/>
      </right>
      <top style="medium">
        <color auto="1"/>
      </top>
      <bottom/>
      <diagonal/>
    </border>
    <border>
      <left style="dotted">
        <color auto="1"/>
      </left>
      <right style="dotted">
        <color auto="1"/>
      </right>
      <top/>
      <bottom style="medium">
        <color auto="1"/>
      </bottom>
      <diagonal/>
    </border>
    <border>
      <left style="dotted">
        <color auto="1"/>
      </left>
      <right style="dotted">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s>
  <cellStyleXfs count="338">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cellStyleXfs>
  <cellXfs count="594">
    <xf numFmtId="0" fontId="0" fillId="0" borderId="0" xfId="0"/>
    <xf numFmtId="0" fontId="4" fillId="0" borderId="1" xfId="0" applyFont="1" applyBorder="1" applyAlignment="1">
      <alignment horizontal="right"/>
    </xf>
    <xf numFmtId="0" fontId="12" fillId="0" borderId="1" xfId="0" applyFont="1" applyBorder="1" applyAlignment="1">
      <alignment horizontal="right"/>
    </xf>
    <xf numFmtId="0" fontId="7" fillId="0" borderId="1" xfId="0" applyFont="1" applyBorder="1" applyAlignment="1">
      <alignment horizontal="right"/>
    </xf>
    <xf numFmtId="0" fontId="7" fillId="8" borderId="1" xfId="0" applyFont="1" applyFill="1" applyBorder="1" applyAlignment="1">
      <alignment horizontal="right" wrapText="1"/>
    </xf>
    <xf numFmtId="0" fontId="4" fillId="8" borderId="1" xfId="0" applyFont="1" applyFill="1" applyBorder="1" applyAlignment="1">
      <alignment horizontal="right" wrapText="1"/>
    </xf>
    <xf numFmtId="0" fontId="8" fillId="8" borderId="1" xfId="0" applyFont="1" applyFill="1" applyBorder="1" applyAlignment="1">
      <alignment horizontal="right" wrapText="1"/>
    </xf>
    <xf numFmtId="0" fontId="6" fillId="8" borderId="1" xfId="0" applyFont="1" applyFill="1" applyBorder="1" applyAlignment="1">
      <alignment horizontal="right" wrapText="1"/>
    </xf>
    <xf numFmtId="49" fontId="7" fillId="8" borderId="1" xfId="0" applyNumberFormat="1" applyFont="1" applyFill="1" applyBorder="1" applyAlignment="1">
      <alignment horizontal="right" wrapText="1"/>
    </xf>
    <xf numFmtId="49" fontId="4" fillId="8" borderId="1" xfId="0" applyNumberFormat="1" applyFont="1" applyFill="1" applyBorder="1" applyAlignment="1">
      <alignment horizontal="right" wrapText="1"/>
    </xf>
    <xf numFmtId="49" fontId="8" fillId="8" borderId="1" xfId="0" applyNumberFormat="1" applyFont="1" applyFill="1" applyBorder="1" applyAlignment="1">
      <alignment horizontal="right" wrapText="1"/>
    </xf>
    <xf numFmtId="0" fontId="7" fillId="8" borderId="1" xfId="0" applyFont="1" applyFill="1" applyBorder="1" applyAlignment="1">
      <alignment wrapText="1"/>
    </xf>
    <xf numFmtId="0" fontId="4" fillId="8" borderId="1" xfId="0" applyFont="1" applyFill="1" applyBorder="1" applyAlignment="1">
      <alignment wrapText="1"/>
    </xf>
    <xf numFmtId="0" fontId="8" fillId="8" borderId="1" xfId="0" applyFont="1" applyFill="1" applyBorder="1" applyAlignment="1">
      <alignment wrapText="1"/>
    </xf>
    <xf numFmtId="0" fontId="4" fillId="8" borderId="1" xfId="0" applyFont="1" applyFill="1" applyBorder="1" applyAlignment="1">
      <alignment horizontal="right"/>
    </xf>
    <xf numFmtId="0" fontId="6" fillId="8" borderId="1" xfId="0" applyFont="1" applyFill="1" applyBorder="1" applyAlignment="1">
      <alignment horizontal="right"/>
    </xf>
    <xf numFmtId="0" fontId="10" fillId="8" borderId="1" xfId="0" applyFont="1" applyFill="1" applyBorder="1" applyAlignment="1">
      <alignment horizontal="right"/>
    </xf>
    <xf numFmtId="0" fontId="7" fillId="8" borderId="1" xfId="0" applyFont="1" applyFill="1" applyBorder="1" applyAlignment="1">
      <alignment horizontal="right"/>
    </xf>
    <xf numFmtId="0" fontId="8" fillId="8" borderId="1" xfId="0" applyFont="1" applyFill="1" applyBorder="1" applyAlignment="1">
      <alignment horizontal="right"/>
    </xf>
    <xf numFmtId="0" fontId="12" fillId="8" borderId="1" xfId="0" applyFont="1" applyFill="1" applyBorder="1" applyAlignment="1">
      <alignment horizontal="right"/>
    </xf>
    <xf numFmtId="0" fontId="13" fillId="8" borderId="1" xfId="0" applyFont="1" applyFill="1" applyBorder="1" applyAlignment="1">
      <alignment horizontal="right"/>
    </xf>
    <xf numFmtId="0" fontId="4" fillId="9" borderId="1" xfId="0" applyFont="1" applyFill="1" applyBorder="1" applyAlignment="1">
      <alignment horizontal="left" wrapText="1"/>
    </xf>
    <xf numFmtId="49" fontId="4" fillId="9" borderId="1" xfId="0" applyNumberFormat="1" applyFont="1" applyFill="1" applyBorder="1" applyAlignment="1">
      <alignment horizontal="left" wrapText="1"/>
    </xf>
    <xf numFmtId="0" fontId="4" fillId="9" borderId="1" xfId="0" applyFont="1" applyFill="1" applyBorder="1" applyAlignment="1">
      <alignment wrapText="1"/>
    </xf>
    <xf numFmtId="0" fontId="5" fillId="9" borderId="1" xfId="0" applyFont="1" applyFill="1" applyBorder="1" applyAlignment="1">
      <alignment horizontal="left"/>
    </xf>
    <xf numFmtId="0" fontId="4" fillId="9" borderId="1" xfId="0" applyFont="1" applyFill="1" applyBorder="1" applyAlignment="1">
      <alignment horizontal="left"/>
    </xf>
    <xf numFmtId="0" fontId="7" fillId="9" borderId="1" xfId="0" applyFont="1" applyFill="1" applyBorder="1" applyAlignment="1">
      <alignment horizontal="left"/>
    </xf>
    <xf numFmtId="0" fontId="12" fillId="9" borderId="1" xfId="0" applyFont="1" applyFill="1" applyBorder="1" applyAlignment="1">
      <alignment horizontal="left"/>
    </xf>
    <xf numFmtId="0" fontId="4" fillId="8" borderId="1" xfId="0" applyFont="1" applyFill="1" applyBorder="1" applyAlignment="1" applyProtection="1">
      <alignment horizontal="right" wrapText="1"/>
      <protection locked="0"/>
    </xf>
    <xf numFmtId="0" fontId="7" fillId="8" borderId="1" xfId="0" applyFont="1" applyFill="1" applyBorder="1" applyAlignment="1" applyProtection="1">
      <alignment horizontal="right" wrapText="1"/>
      <protection locked="0"/>
    </xf>
    <xf numFmtId="49" fontId="7" fillId="8" borderId="1" xfId="0" applyNumberFormat="1" applyFont="1" applyFill="1" applyBorder="1" applyAlignment="1" applyProtection="1">
      <alignment horizontal="right" wrapText="1"/>
      <protection locked="0"/>
    </xf>
    <xf numFmtId="0" fontId="7" fillId="8" borderId="1" xfId="0" applyFont="1" applyFill="1" applyBorder="1" applyAlignment="1" applyProtection="1">
      <alignment wrapText="1"/>
      <protection locked="0"/>
    </xf>
    <xf numFmtId="0" fontId="4" fillId="8" borderId="1" xfId="0" applyFont="1" applyFill="1" applyBorder="1" applyAlignment="1" applyProtection="1">
      <alignment horizontal="right"/>
      <protection locked="0"/>
    </xf>
    <xf numFmtId="0" fontId="10" fillId="8" borderId="1" xfId="0" applyFont="1" applyFill="1" applyBorder="1" applyAlignment="1" applyProtection="1">
      <alignment horizontal="right"/>
      <protection locked="0"/>
    </xf>
    <xf numFmtId="0" fontId="7" fillId="8" borderId="1" xfId="0" applyFont="1" applyFill="1" applyBorder="1" applyAlignment="1" applyProtection="1">
      <alignment horizontal="right"/>
      <protection locked="0"/>
    </xf>
    <xf numFmtId="0" fontId="12" fillId="8" borderId="1" xfId="0" applyFont="1" applyFill="1" applyBorder="1" applyAlignment="1" applyProtection="1">
      <alignment horizontal="right"/>
      <protection locked="0"/>
    </xf>
    <xf numFmtId="0" fontId="11" fillId="8" borderId="1" xfId="0" applyFont="1" applyFill="1" applyBorder="1" applyAlignment="1" applyProtection="1">
      <alignment horizontal="right"/>
      <protection locked="0"/>
    </xf>
    <xf numFmtId="0" fontId="7" fillId="8" borderId="1" xfId="0" applyFont="1" applyFill="1" applyBorder="1" applyAlignment="1" applyProtection="1">
      <alignment horizontal="right" vertical="top" wrapText="1"/>
      <protection locked="0"/>
    </xf>
    <xf numFmtId="0" fontId="7" fillId="8" borderId="1" xfId="0" applyFont="1" applyFill="1" applyBorder="1" applyAlignment="1">
      <alignment horizontal="right" vertical="top" wrapText="1"/>
    </xf>
    <xf numFmtId="0" fontId="4" fillId="8" borderId="1" xfId="0" applyFont="1" applyFill="1" applyBorder="1" applyAlignment="1">
      <alignment horizontal="right" vertical="top" wrapText="1"/>
    </xf>
    <xf numFmtId="0" fontId="8" fillId="8" borderId="1" xfId="0" applyFont="1" applyFill="1" applyBorder="1" applyAlignment="1">
      <alignment horizontal="right" vertical="top" wrapText="1"/>
    </xf>
    <xf numFmtId="0" fontId="4" fillId="8" borderId="1" xfId="0" applyFont="1" applyFill="1" applyBorder="1" applyAlignment="1" applyProtection="1">
      <alignment vertical="top" wrapText="1"/>
      <protection locked="0"/>
    </xf>
    <xf numFmtId="0" fontId="4" fillId="8" borderId="1" xfId="0" applyFont="1" applyFill="1" applyBorder="1" applyAlignment="1">
      <alignment vertical="top" wrapText="1"/>
    </xf>
    <xf numFmtId="0" fontId="6" fillId="8" borderId="1" xfId="0" applyFont="1" applyFill="1" applyBorder="1" applyAlignment="1">
      <alignment vertical="top" wrapText="1"/>
    </xf>
    <xf numFmtId="0" fontId="7" fillId="8" borderId="1" xfId="0" applyFont="1" applyFill="1" applyBorder="1" applyAlignment="1" applyProtection="1">
      <alignment vertical="top" wrapText="1"/>
      <protection locked="0"/>
    </xf>
    <xf numFmtId="0" fontId="8" fillId="8" borderId="1" xfId="0" applyFont="1" applyFill="1" applyBorder="1" applyAlignment="1">
      <alignment vertical="top" wrapText="1"/>
    </xf>
    <xf numFmtId="0" fontId="7" fillId="8" borderId="1" xfId="0" applyFont="1" applyFill="1" applyBorder="1" applyAlignment="1" applyProtection="1">
      <alignment horizontal="left" vertical="top" wrapText="1"/>
      <protection locked="0"/>
    </xf>
    <xf numFmtId="0" fontId="11" fillId="9" borderId="1" xfId="0" applyFont="1" applyFill="1" applyBorder="1" applyAlignment="1" applyProtection="1">
      <alignment horizontal="right"/>
      <protection locked="0"/>
    </xf>
    <xf numFmtId="0" fontId="4" fillId="9" borderId="1" xfId="0" applyFont="1" applyFill="1" applyBorder="1" applyAlignment="1" applyProtection="1">
      <alignment horizontal="right"/>
      <protection locked="0"/>
    </xf>
    <xf numFmtId="0" fontId="4" fillId="9" borderId="1" xfId="0" applyFont="1" applyFill="1" applyBorder="1" applyAlignment="1">
      <alignment horizontal="right"/>
    </xf>
    <xf numFmtId="0" fontId="6" fillId="9" borderId="1" xfId="0" applyFont="1" applyFill="1" applyBorder="1" applyAlignment="1">
      <alignment horizontal="right"/>
    </xf>
    <xf numFmtId="0" fontId="7" fillId="8" borderId="1" xfId="0" applyFont="1" applyFill="1" applyBorder="1" applyAlignment="1">
      <alignment vertical="top" wrapText="1"/>
    </xf>
    <xf numFmtId="0" fontId="7" fillId="0" borderId="1" xfId="0" applyFont="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horizontal="right" vertical="top" wrapText="1"/>
    </xf>
    <xf numFmtId="49" fontId="7" fillId="0" borderId="1" xfId="0" applyNumberFormat="1" applyFont="1" applyBorder="1" applyAlignment="1">
      <alignment horizontal="right" wrapText="1"/>
    </xf>
    <xf numFmtId="0" fontId="7" fillId="0" borderId="1" xfId="0" applyFont="1" applyBorder="1" applyAlignment="1">
      <alignment wrapText="1"/>
    </xf>
    <xf numFmtId="0" fontId="7" fillId="0" borderId="1" xfId="0" applyFont="1" applyBorder="1" applyAlignment="1">
      <alignment horizontal="right" wrapText="1"/>
    </xf>
    <xf numFmtId="0" fontId="4" fillId="0" borderId="1" xfId="0" applyFont="1" applyBorder="1" applyAlignment="1">
      <alignment horizontal="right" wrapText="1"/>
    </xf>
    <xf numFmtId="0" fontId="4" fillId="4" borderId="1" xfId="0" applyFont="1" applyFill="1" applyBorder="1" applyAlignment="1" applyProtection="1">
      <alignment horizontal="right"/>
      <protection locked="0"/>
    </xf>
    <xf numFmtId="0" fontId="4" fillId="3" borderId="1" xfId="0" applyFont="1" applyFill="1" applyBorder="1" applyAlignment="1" applyProtection="1">
      <alignment horizontal="right"/>
      <protection locked="0"/>
    </xf>
    <xf numFmtId="0" fontId="4" fillId="6" borderId="1" xfId="0" applyFont="1" applyFill="1" applyBorder="1" applyAlignment="1">
      <alignment horizontal="right"/>
    </xf>
    <xf numFmtId="0" fontId="6" fillId="7" borderId="1" xfId="0" applyFont="1" applyFill="1" applyBorder="1" applyAlignment="1">
      <alignment horizontal="right"/>
    </xf>
    <xf numFmtId="49" fontId="11" fillId="9" borderId="1" xfId="0" applyNumberFormat="1" applyFont="1" applyFill="1" applyBorder="1" applyAlignment="1" applyProtection="1">
      <alignment horizontal="left" vertical="top" wrapText="1"/>
      <protection locked="0"/>
    </xf>
    <xf numFmtId="0" fontId="19" fillId="11" borderId="1" xfId="0" applyFont="1" applyFill="1" applyBorder="1" applyAlignment="1" applyProtection="1">
      <alignment horizontal="right"/>
      <protection locked="0"/>
    </xf>
    <xf numFmtId="0" fontId="7" fillId="9" borderId="1" xfId="0" applyFont="1" applyFill="1" applyBorder="1" applyAlignment="1" applyProtection="1">
      <alignment horizontal="right"/>
      <protection locked="0"/>
    </xf>
    <xf numFmtId="0" fontId="7" fillId="9" borderId="1" xfId="0" applyFont="1" applyFill="1" applyBorder="1" applyAlignment="1">
      <alignment horizontal="right"/>
    </xf>
    <xf numFmtId="0" fontId="8" fillId="9" borderId="1" xfId="0" applyFont="1" applyFill="1" applyBorder="1" applyAlignment="1">
      <alignment horizontal="right"/>
    </xf>
    <xf numFmtId="0" fontId="17" fillId="9" borderId="1" xfId="0" applyFont="1" applyFill="1" applyBorder="1" applyAlignment="1" applyProtection="1">
      <alignment horizontal="right"/>
      <protection locked="0"/>
    </xf>
    <xf numFmtId="2" fontId="17" fillId="9" borderId="1" xfId="0" applyNumberFormat="1" applyFont="1" applyFill="1" applyBorder="1" applyAlignment="1" applyProtection="1">
      <alignment horizontal="right"/>
      <protection locked="0"/>
    </xf>
    <xf numFmtId="49" fontId="9" fillId="9" borderId="1" xfId="0" applyNumberFormat="1" applyFont="1" applyFill="1" applyBorder="1" applyAlignment="1" applyProtection="1">
      <alignment horizontal="left" vertical="top" wrapText="1"/>
      <protection locked="0"/>
    </xf>
    <xf numFmtId="0" fontId="4" fillId="8" borderId="1" xfId="0" applyFont="1" applyFill="1" applyBorder="1" applyAlignment="1" applyProtection="1">
      <alignment vertical="top"/>
      <protection locked="0"/>
    </xf>
    <xf numFmtId="0" fontId="4" fillId="8" borderId="1" xfId="0" applyFont="1" applyFill="1" applyBorder="1" applyAlignment="1">
      <alignment vertical="top"/>
    </xf>
    <xf numFmtId="0" fontId="6" fillId="8" borderId="1" xfId="0" applyFont="1" applyFill="1" applyBorder="1" applyAlignment="1">
      <alignment vertical="top"/>
    </xf>
    <xf numFmtId="0" fontId="11" fillId="9" borderId="1" xfId="0" applyFont="1" applyFill="1" applyBorder="1" applyAlignment="1" applyProtection="1">
      <alignment horizontal="left" vertical="top" wrapText="1"/>
      <protection locked="0"/>
    </xf>
    <xf numFmtId="2" fontId="11" fillId="9" borderId="1" xfId="0" applyNumberFormat="1" applyFont="1" applyFill="1" applyBorder="1" applyAlignment="1" applyProtection="1">
      <alignment horizontal="left" vertical="top"/>
      <protection locked="0"/>
    </xf>
    <xf numFmtId="0" fontId="19" fillId="11" borderId="1" xfId="0" applyFont="1" applyFill="1" applyBorder="1" applyAlignment="1" applyProtection="1">
      <alignment horizontal="left" vertical="top"/>
      <protection locked="0"/>
    </xf>
    <xf numFmtId="0" fontId="17" fillId="9" borderId="1" xfId="0" applyFont="1" applyFill="1" applyBorder="1" applyAlignment="1" applyProtection="1">
      <alignment horizontal="left" vertical="top" wrapText="1"/>
      <protection locked="0"/>
    </xf>
    <xf numFmtId="2" fontId="17" fillId="9" borderId="1" xfId="0" applyNumberFormat="1" applyFont="1" applyFill="1" applyBorder="1" applyAlignment="1" applyProtection="1">
      <alignment horizontal="left" vertical="top"/>
      <protection locked="0"/>
    </xf>
    <xf numFmtId="0" fontId="4" fillId="9" borderId="1" xfId="0" applyFont="1" applyFill="1" applyBorder="1" applyAlignment="1">
      <alignment vertical="top"/>
    </xf>
    <xf numFmtId="0" fontId="14" fillId="8" borderId="1" xfId="0" applyFont="1" applyFill="1" applyBorder="1" applyAlignment="1">
      <alignment vertical="top"/>
    </xf>
    <xf numFmtId="0" fontId="0" fillId="8" borderId="1" xfId="0" applyFill="1" applyBorder="1" applyAlignment="1">
      <alignment vertical="top"/>
    </xf>
    <xf numFmtId="0" fontId="3" fillId="8" borderId="1" xfId="0" applyFont="1" applyFill="1" applyBorder="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11" fillId="9" borderId="1" xfId="0" applyFont="1" applyFill="1" applyBorder="1" applyAlignment="1" applyProtection="1">
      <alignment horizontal="left" vertical="top"/>
      <protection locked="0"/>
    </xf>
    <xf numFmtId="0" fontId="4" fillId="9" borderId="1" xfId="0" applyFont="1" applyFill="1" applyBorder="1" applyAlignment="1" applyProtection="1">
      <alignment horizontal="left"/>
    </xf>
    <xf numFmtId="0" fontId="4" fillId="9" borderId="1" xfId="0" applyFont="1" applyFill="1" applyBorder="1" applyAlignment="1" applyProtection="1">
      <alignment horizontal="right"/>
    </xf>
    <xf numFmtId="0" fontId="6" fillId="9" borderId="1" xfId="0" applyFont="1" applyFill="1" applyBorder="1" applyAlignment="1" applyProtection="1">
      <alignment horizontal="right"/>
    </xf>
    <xf numFmtId="0" fontId="21" fillId="5" borderId="0" xfId="0" applyFont="1" applyFill="1" applyAlignment="1">
      <alignment horizontal="left"/>
    </xf>
    <xf numFmtId="0" fontId="22" fillId="5" borderId="0" xfId="0" applyFont="1" applyFill="1" applyAlignment="1">
      <alignment horizontal="left"/>
    </xf>
    <xf numFmtId="0" fontId="23" fillId="5" borderId="0" xfId="0" applyFont="1" applyFill="1" applyAlignment="1">
      <alignment horizontal="left"/>
    </xf>
    <xf numFmtId="0" fontId="24" fillId="5" borderId="0" xfId="0" applyFont="1" applyFill="1" applyAlignment="1">
      <alignment horizontal="left"/>
    </xf>
    <xf numFmtId="0" fontId="24" fillId="5" borderId="0" xfId="0" applyFont="1" applyFill="1"/>
    <xf numFmtId="0" fontId="24" fillId="0" borderId="0" xfId="0" applyFont="1"/>
    <xf numFmtId="0" fontId="25" fillId="0" borderId="0" xfId="0" applyFont="1" applyAlignment="1">
      <alignment horizontal="left"/>
    </xf>
    <xf numFmtId="0" fontId="22" fillId="0" borderId="0" xfId="0" applyFont="1" applyAlignment="1">
      <alignment horizontal="left"/>
    </xf>
    <xf numFmtId="0" fontId="23" fillId="0" borderId="0" xfId="0" applyFont="1" applyAlignment="1">
      <alignment horizontal="left"/>
    </xf>
    <xf numFmtId="0" fontId="24" fillId="0" borderId="0" xfId="0" applyFont="1" applyAlignment="1">
      <alignment horizontal="left"/>
    </xf>
    <xf numFmtId="0" fontId="26" fillId="0" borderId="0" xfId="0" applyFont="1" applyAlignment="1">
      <alignment horizontal="left"/>
    </xf>
    <xf numFmtId="0" fontId="15" fillId="0" borderId="0" xfId="11" applyAlignment="1">
      <alignment horizontal="left"/>
    </xf>
    <xf numFmtId="0" fontId="27" fillId="0" borderId="0" xfId="0" applyFont="1" applyAlignment="1">
      <alignment horizontal="left" vertical="center"/>
    </xf>
    <xf numFmtId="0" fontId="24" fillId="0" borderId="0" xfId="0" applyFont="1" applyBorder="1" applyAlignment="1">
      <alignment horizontal="left"/>
    </xf>
    <xf numFmtId="0" fontId="24" fillId="0" borderId="0" xfId="0" applyFont="1" applyAlignment="1">
      <alignment horizontal="left" vertical="center"/>
    </xf>
    <xf numFmtId="0" fontId="27" fillId="0" borderId="0" xfId="0" applyFont="1" applyAlignment="1">
      <alignment horizontal="left"/>
    </xf>
    <xf numFmtId="0" fontId="18" fillId="0" borderId="0" xfId="0" applyFont="1" applyFill="1" applyBorder="1" applyAlignment="1">
      <alignment horizontal="left" wrapText="1"/>
    </xf>
    <xf numFmtId="0" fontId="14" fillId="0" borderId="0" xfId="0" applyFont="1" applyAlignment="1">
      <alignment horizontal="left"/>
    </xf>
    <xf numFmtId="0" fontId="27" fillId="0" borderId="0" xfId="0" applyFont="1" applyAlignment="1">
      <alignment horizontal="left" vertical="center" wrapText="1"/>
    </xf>
    <xf numFmtId="0" fontId="27" fillId="0" borderId="0" xfId="0" applyFont="1" applyAlignment="1">
      <alignment horizontal="left" wrapText="1"/>
    </xf>
    <xf numFmtId="0" fontId="24" fillId="12" borderId="2" xfId="0" applyFont="1" applyFill="1" applyBorder="1" applyAlignment="1">
      <alignment horizontal="left"/>
    </xf>
    <xf numFmtId="0" fontId="22" fillId="12" borderId="3" xfId="0" applyFont="1" applyFill="1" applyBorder="1" applyAlignment="1">
      <alignment horizontal="left"/>
    </xf>
    <xf numFmtId="0" fontId="15" fillId="12" borderId="3" xfId="11" applyFill="1" applyBorder="1" applyAlignment="1">
      <alignment horizontal="left"/>
    </xf>
    <xf numFmtId="0" fontId="27" fillId="12" borderId="4" xfId="0" applyFont="1" applyFill="1" applyBorder="1" applyAlignment="1">
      <alignment horizontal="left" vertical="center"/>
    </xf>
    <xf numFmtId="0" fontId="28" fillId="0" borderId="0" xfId="0" applyFont="1"/>
    <xf numFmtId="0" fontId="24" fillId="0" borderId="2" xfId="0" applyFont="1" applyBorder="1" applyAlignment="1">
      <alignment horizontal="left"/>
    </xf>
    <xf numFmtId="0" fontId="22" fillId="0" borderId="3" xfId="0" applyFont="1" applyBorder="1" applyAlignment="1">
      <alignment horizontal="left"/>
    </xf>
    <xf numFmtId="0" fontId="15" fillId="0" borderId="3" xfId="11" applyBorder="1" applyAlignment="1">
      <alignment horizontal="left"/>
    </xf>
    <xf numFmtId="0" fontId="27" fillId="0" borderId="4" xfId="0" applyFont="1" applyBorder="1" applyAlignment="1">
      <alignment horizontal="left" vertical="center"/>
    </xf>
    <xf numFmtId="0" fontId="28" fillId="0" borderId="0" xfId="0" applyFont="1" applyAlignment="1">
      <alignment horizontal="left" vertical="center"/>
    </xf>
    <xf numFmtId="0" fontId="15" fillId="0" borderId="0" xfId="11" applyAlignment="1">
      <alignment horizontal="left" vertical="center"/>
    </xf>
    <xf numFmtId="0" fontId="22" fillId="0" borderId="0" xfId="0" applyFont="1" applyAlignment="1">
      <alignment horizontal="left" vertical="center"/>
    </xf>
    <xf numFmtId="0" fontId="29" fillId="0" borderId="0" xfId="11" applyFont="1" applyAlignment="1">
      <alignment horizontal="left" vertical="center"/>
    </xf>
    <xf numFmtId="0" fontId="30" fillId="0" borderId="0" xfId="0" applyFont="1" applyAlignment="1">
      <alignment horizontal="left"/>
    </xf>
    <xf numFmtId="0" fontId="14" fillId="0" borderId="0" xfId="0" applyFont="1" applyAlignment="1">
      <alignment horizontal="left" vertical="center"/>
    </xf>
    <xf numFmtId="0" fontId="28" fillId="0" borderId="0" xfId="0" applyFont="1" applyAlignment="1">
      <alignment horizontal="left"/>
    </xf>
    <xf numFmtId="0" fontId="29" fillId="0" borderId="0" xfId="11" applyFont="1" applyAlignment="1">
      <alignment horizontal="left"/>
    </xf>
    <xf numFmtId="0" fontId="31" fillId="0" borderId="0" xfId="0" applyFont="1" applyAlignment="1">
      <alignment horizontal="left"/>
    </xf>
    <xf numFmtId="0" fontId="17" fillId="9" borderId="5" xfId="0" applyFont="1" applyFill="1" applyBorder="1" applyAlignment="1">
      <alignment horizontal="left" vertical="top"/>
    </xf>
    <xf numFmtId="0" fontId="11" fillId="9" borderId="5" xfId="0" applyFont="1" applyFill="1" applyBorder="1" applyAlignment="1">
      <alignment horizontal="left" vertical="top" wrapText="1"/>
    </xf>
    <xf numFmtId="0" fontId="11" fillId="11" borderId="5" xfId="0" applyFont="1" applyFill="1" applyBorder="1" applyAlignment="1">
      <alignment horizontal="left" vertical="top" wrapText="1"/>
    </xf>
    <xf numFmtId="0" fontId="18" fillId="10" borderId="1" xfId="0" applyFont="1" applyFill="1" applyBorder="1" applyAlignment="1">
      <alignment horizontal="left" vertical="top" wrapText="1"/>
    </xf>
    <xf numFmtId="0" fontId="19" fillId="14" borderId="1" xfId="0" applyFont="1" applyFill="1" applyBorder="1" applyAlignment="1" applyProtection="1">
      <alignment vertical="top" wrapText="1"/>
      <protection locked="0"/>
    </xf>
    <xf numFmtId="0" fontId="19" fillId="14" borderId="1" xfId="0" applyFont="1" applyFill="1" applyBorder="1" applyAlignment="1" applyProtection="1">
      <alignment horizontal="left" vertical="top" wrapText="1"/>
      <protection locked="0"/>
    </xf>
    <xf numFmtId="49" fontId="19" fillId="14" borderId="1" xfId="0" applyNumberFormat="1" applyFont="1" applyFill="1" applyBorder="1" applyAlignment="1" applyProtection="1">
      <alignment horizontal="right" wrapText="1"/>
      <protection locked="0"/>
    </xf>
    <xf numFmtId="0" fontId="19" fillId="14" borderId="1" xfId="0" applyFont="1" applyFill="1" applyBorder="1" applyAlignment="1" applyProtection="1">
      <alignment horizontal="left" vertical="top"/>
      <protection locked="0"/>
    </xf>
    <xf numFmtId="0" fontId="20" fillId="14" borderId="1" xfId="0" applyFont="1" applyFill="1" applyBorder="1" applyAlignment="1" applyProtection="1">
      <alignment horizontal="left" vertical="top"/>
      <protection locked="0"/>
    </xf>
    <xf numFmtId="2" fontId="19" fillId="14" borderId="1" xfId="0" applyNumberFormat="1" applyFont="1" applyFill="1" applyBorder="1" applyAlignment="1" applyProtection="1">
      <alignment horizontal="left" vertical="top"/>
      <protection locked="0"/>
    </xf>
    <xf numFmtId="0" fontId="4" fillId="13" borderId="1" xfId="0" applyFont="1" applyFill="1" applyBorder="1" applyAlignment="1">
      <alignment vertical="top" wrapText="1"/>
    </xf>
    <xf numFmtId="0" fontId="4" fillId="13" borderId="1" xfId="0" applyFont="1" applyFill="1" applyBorder="1" applyAlignment="1" applyProtection="1">
      <alignment horizontal="right"/>
      <protection locked="0"/>
    </xf>
    <xf numFmtId="0" fontId="19" fillId="15" borderId="1" xfId="0" applyFont="1" applyFill="1" applyBorder="1" applyAlignment="1" applyProtection="1">
      <alignment vertical="top" wrapText="1"/>
      <protection locked="0"/>
    </xf>
    <xf numFmtId="0" fontId="19" fillId="15" borderId="1" xfId="0" applyFont="1" applyFill="1" applyBorder="1" applyAlignment="1" applyProtection="1">
      <alignment horizontal="left" vertical="top" wrapText="1"/>
      <protection locked="0"/>
    </xf>
    <xf numFmtId="0" fontId="11" fillId="17" borderId="1" xfId="0" applyFont="1" applyFill="1" applyBorder="1" applyAlignment="1" applyProtection="1">
      <alignment vertical="top" wrapText="1"/>
      <protection locked="0"/>
    </xf>
    <xf numFmtId="0" fontId="11" fillId="17" borderId="1" xfId="0" applyFont="1" applyFill="1" applyBorder="1" applyAlignment="1" applyProtection="1">
      <alignment horizontal="left" vertical="top" wrapText="1"/>
      <protection locked="0"/>
    </xf>
    <xf numFmtId="0" fontId="11" fillId="13" borderId="1" xfId="0" applyFont="1" applyFill="1" applyBorder="1" applyAlignment="1" applyProtection="1">
      <alignment vertical="top" wrapText="1"/>
      <protection locked="0"/>
    </xf>
    <xf numFmtId="0" fontId="11" fillId="13" borderId="1" xfId="0" applyFont="1" applyFill="1" applyBorder="1" applyAlignment="1" applyProtection="1">
      <alignment horizontal="left" vertical="top" wrapText="1"/>
      <protection locked="0"/>
    </xf>
    <xf numFmtId="49" fontId="11" fillId="13" borderId="1" xfId="0" applyNumberFormat="1" applyFont="1" applyFill="1" applyBorder="1" applyAlignment="1" applyProtection="1">
      <alignment horizontal="right" wrapText="1"/>
      <protection locked="0"/>
    </xf>
    <xf numFmtId="0" fontId="11" fillId="13" borderId="1" xfId="0" applyFont="1" applyFill="1" applyBorder="1" applyAlignment="1" applyProtection="1">
      <alignment horizontal="right"/>
      <protection locked="0"/>
    </xf>
    <xf numFmtId="0" fontId="11" fillId="13" borderId="1" xfId="0" applyFont="1" applyFill="1" applyBorder="1" applyAlignment="1" applyProtection="1">
      <alignment horizontal="left" vertical="top"/>
      <protection locked="0"/>
    </xf>
    <xf numFmtId="0" fontId="17" fillId="13" borderId="1" xfId="0" applyFont="1" applyFill="1" applyBorder="1" applyAlignment="1" applyProtection="1">
      <alignment horizontal="left" vertical="top"/>
      <protection locked="0"/>
    </xf>
    <xf numFmtId="2" fontId="11" fillId="13" borderId="1" xfId="0" applyNumberFormat="1" applyFont="1" applyFill="1" applyBorder="1" applyAlignment="1" applyProtection="1">
      <alignment horizontal="left" vertical="top"/>
      <protection locked="0"/>
    </xf>
    <xf numFmtId="0" fontId="11" fillId="17" borderId="5" xfId="0" applyFont="1" applyFill="1" applyBorder="1" applyAlignment="1" applyProtection="1">
      <alignment horizontal="left" vertical="top" wrapText="1"/>
      <protection locked="0"/>
    </xf>
    <xf numFmtId="0" fontId="11" fillId="18" borderId="5" xfId="0" applyFont="1" applyFill="1" applyBorder="1" applyAlignment="1" applyProtection="1">
      <alignment horizontal="left" vertical="top"/>
      <protection locked="0"/>
    </xf>
    <xf numFmtId="2" fontId="11" fillId="17" borderId="5" xfId="0" applyNumberFormat="1" applyFont="1" applyFill="1" applyBorder="1" applyAlignment="1">
      <alignment horizontal="left" vertical="top" wrapText="1"/>
    </xf>
    <xf numFmtId="0" fontId="11" fillId="2" borderId="1" xfId="0" applyFont="1" applyFill="1" applyBorder="1" applyAlignment="1" applyProtection="1">
      <alignment horizontal="left" vertical="top"/>
      <protection locked="0"/>
    </xf>
    <xf numFmtId="0" fontId="11" fillId="13" borderId="5" xfId="0" applyFont="1" applyFill="1" applyBorder="1" applyAlignment="1" applyProtection="1">
      <alignment horizontal="left" vertical="top" wrapText="1"/>
      <protection locked="0"/>
    </xf>
    <xf numFmtId="49" fontId="11" fillId="13" borderId="5" xfId="0" applyNumberFormat="1" applyFont="1" applyFill="1" applyBorder="1" applyAlignment="1" applyProtection="1">
      <alignment horizontal="right" wrapText="1"/>
      <protection locked="0"/>
    </xf>
    <xf numFmtId="0" fontId="11" fillId="13" borderId="5" xfId="0" applyFont="1" applyFill="1" applyBorder="1" applyAlignment="1" applyProtection="1">
      <alignment horizontal="left" vertical="top"/>
      <protection locked="0"/>
    </xf>
    <xf numFmtId="0" fontId="11" fillId="13" borderId="5" xfId="0" applyFont="1" applyFill="1" applyBorder="1" applyAlignment="1">
      <alignment horizontal="left" vertical="top" wrapText="1"/>
    </xf>
    <xf numFmtId="2" fontId="11" fillId="13" borderId="5" xfId="0" applyNumberFormat="1" applyFont="1" applyFill="1" applyBorder="1" applyAlignment="1">
      <alignment horizontal="left" vertical="top"/>
    </xf>
    <xf numFmtId="2" fontId="11" fillId="13" borderId="5" xfId="0" applyNumberFormat="1" applyFont="1" applyFill="1" applyBorder="1" applyAlignment="1">
      <alignment horizontal="left" vertical="top" wrapText="1"/>
    </xf>
    <xf numFmtId="14" fontId="17" fillId="13" borderId="1" xfId="0" applyNumberFormat="1" applyFont="1" applyFill="1" applyBorder="1" applyAlignment="1" applyProtection="1">
      <alignment horizontal="left" vertical="top" wrapText="1"/>
      <protection locked="0"/>
    </xf>
    <xf numFmtId="2" fontId="11" fillId="13" borderId="1" xfId="0" applyNumberFormat="1" applyFont="1" applyFill="1" applyBorder="1" applyAlignment="1" applyProtection="1">
      <alignment horizontal="left" vertical="top" wrapText="1"/>
      <protection locked="0"/>
    </xf>
    <xf numFmtId="0" fontId="11" fillId="13" borderId="1" xfId="0" applyFont="1" applyFill="1" applyBorder="1" applyAlignment="1" applyProtection="1">
      <alignment vertical="top"/>
      <protection locked="0"/>
    </xf>
    <xf numFmtId="0" fontId="11" fillId="14" borderId="1" xfId="0" applyFont="1" applyFill="1" applyBorder="1" applyAlignment="1" applyProtection="1">
      <alignment vertical="top" wrapText="1"/>
      <protection locked="0"/>
    </xf>
    <xf numFmtId="0" fontId="18" fillId="14" borderId="5" xfId="0" applyFont="1" applyFill="1" applyBorder="1" applyAlignment="1" applyProtection="1">
      <alignment vertical="top" wrapText="1"/>
      <protection locked="0"/>
    </xf>
    <xf numFmtId="0" fontId="18" fillId="14" borderId="5" xfId="0" applyFont="1" applyFill="1" applyBorder="1" applyAlignment="1" applyProtection="1">
      <alignment horizontal="left" vertical="top" wrapText="1"/>
      <protection locked="0"/>
    </xf>
    <xf numFmtId="49" fontId="18" fillId="14" borderId="5" xfId="0" applyNumberFormat="1" applyFont="1" applyFill="1" applyBorder="1" applyAlignment="1" applyProtection="1">
      <alignment horizontal="right" wrapText="1"/>
      <protection locked="0"/>
    </xf>
    <xf numFmtId="0" fontId="11" fillId="14" borderId="5" xfId="0" applyFont="1" applyFill="1" applyBorder="1" applyAlignment="1" applyProtection="1">
      <alignment horizontal="left" vertical="top" wrapText="1"/>
      <protection locked="0"/>
    </xf>
    <xf numFmtId="0" fontId="11" fillId="14" borderId="5" xfId="0" applyFont="1" applyFill="1" applyBorder="1" applyAlignment="1" applyProtection="1">
      <alignment horizontal="left" vertical="top"/>
      <protection locked="0"/>
    </xf>
    <xf numFmtId="0" fontId="11" fillId="14" borderId="5" xfId="0" applyFont="1" applyFill="1" applyBorder="1" applyAlignment="1" applyProtection="1">
      <alignment vertical="top" wrapText="1"/>
      <protection locked="0"/>
    </xf>
    <xf numFmtId="14" fontId="11" fillId="14" borderId="5" xfId="0" applyNumberFormat="1" applyFont="1" applyFill="1" applyBorder="1" applyAlignment="1" applyProtection="1">
      <alignment horizontal="left" vertical="top" wrapText="1"/>
      <protection locked="0"/>
    </xf>
    <xf numFmtId="2" fontId="11" fillId="14" borderId="5" xfId="0" applyNumberFormat="1" applyFont="1" applyFill="1" applyBorder="1" applyAlignment="1" applyProtection="1">
      <alignment horizontal="left" vertical="top" wrapText="1"/>
      <protection locked="0"/>
    </xf>
    <xf numFmtId="0" fontId="19" fillId="14" borderId="5" xfId="0" applyFont="1" applyFill="1" applyBorder="1" applyAlignment="1" applyProtection="1">
      <alignment vertical="top" wrapText="1"/>
      <protection locked="0"/>
    </xf>
    <xf numFmtId="0" fontId="18" fillId="14" borderId="5" xfId="0" applyFont="1" applyFill="1" applyBorder="1" applyAlignment="1" applyProtection="1">
      <alignment vertical="top"/>
      <protection locked="0"/>
    </xf>
    <xf numFmtId="0" fontId="11" fillId="11" borderId="5" xfId="0" applyFont="1" applyFill="1" applyBorder="1" applyAlignment="1" applyProtection="1">
      <alignment horizontal="right"/>
      <protection locked="0"/>
    </xf>
    <xf numFmtId="0" fontId="11" fillId="11" borderId="5" xfId="0" applyFont="1" applyFill="1" applyBorder="1" applyAlignment="1" applyProtection="1">
      <alignment horizontal="left" vertical="top" wrapText="1"/>
      <protection locked="0"/>
    </xf>
    <xf numFmtId="0" fontId="11" fillId="15" borderId="5" xfId="0" applyFont="1" applyFill="1" applyBorder="1" applyAlignment="1" applyProtection="1">
      <alignment horizontal="left" vertical="top" wrapText="1"/>
      <protection locked="0"/>
    </xf>
    <xf numFmtId="0" fontId="4" fillId="13" borderId="1" xfId="0" applyFont="1" applyFill="1" applyBorder="1" applyAlignment="1" applyProtection="1">
      <alignment vertical="top" wrapText="1"/>
      <protection locked="0"/>
    </xf>
    <xf numFmtId="0" fontId="4" fillId="13" borderId="1" xfId="0" applyFont="1" applyFill="1" applyBorder="1" applyAlignment="1" applyProtection="1">
      <alignment horizontal="left" vertical="top" wrapText="1"/>
      <protection locked="0"/>
    </xf>
    <xf numFmtId="49" fontId="4" fillId="13" borderId="1" xfId="0" applyNumberFormat="1" applyFont="1" applyFill="1" applyBorder="1" applyAlignment="1" applyProtection="1">
      <alignment horizontal="right" wrapText="1"/>
      <protection locked="0"/>
    </xf>
    <xf numFmtId="0" fontId="4" fillId="13" borderId="1" xfId="0" applyFont="1" applyFill="1" applyBorder="1" applyAlignment="1" applyProtection="1">
      <alignment horizontal="left" vertical="top"/>
      <protection locked="0"/>
    </xf>
    <xf numFmtId="0" fontId="12" fillId="13" borderId="1" xfId="0" applyFont="1" applyFill="1" applyBorder="1" applyAlignment="1" applyProtection="1">
      <alignment horizontal="left" vertical="top"/>
      <protection locked="0"/>
    </xf>
    <xf numFmtId="2" fontId="4" fillId="13" borderId="1" xfId="0" applyNumberFormat="1" applyFont="1" applyFill="1" applyBorder="1" applyAlignment="1" applyProtection="1">
      <alignment horizontal="left" vertical="top"/>
      <protection locked="0"/>
    </xf>
    <xf numFmtId="0" fontId="4" fillId="17" borderId="1" xfId="0" applyFont="1" applyFill="1" applyBorder="1" applyAlignment="1" applyProtection="1">
      <alignment horizontal="left" vertical="top" wrapText="1"/>
      <protection locked="0"/>
    </xf>
    <xf numFmtId="0" fontId="4" fillId="17" borderId="1" xfId="0" applyFont="1" applyFill="1" applyBorder="1" applyAlignment="1" applyProtection="1">
      <alignment horizontal="center" vertical="top" wrapText="1"/>
      <protection locked="0"/>
    </xf>
    <xf numFmtId="0" fontId="11" fillId="17" borderId="1" xfId="0" applyFont="1" applyFill="1" applyBorder="1" applyAlignment="1" applyProtection="1">
      <alignment horizontal="right" vertical="top" wrapText="1"/>
      <protection locked="0"/>
    </xf>
    <xf numFmtId="0" fontId="17" fillId="13" borderId="1" xfId="0" applyFont="1" applyFill="1" applyBorder="1" applyAlignment="1" applyProtection="1">
      <alignment horizontal="left" vertical="top" wrapText="1"/>
      <protection locked="0"/>
    </xf>
    <xf numFmtId="0" fontId="18" fillId="13" borderId="1" xfId="0" applyFont="1" applyFill="1" applyBorder="1" applyAlignment="1" applyProtection="1">
      <alignment vertical="top" wrapText="1"/>
      <protection locked="0"/>
    </xf>
    <xf numFmtId="49" fontId="11" fillId="13" borderId="5" xfId="0" applyNumberFormat="1" applyFont="1" applyFill="1" applyBorder="1" applyAlignment="1" applyProtection="1">
      <alignment horizontal="left" vertical="top" wrapText="1"/>
      <protection locked="0"/>
    </xf>
    <xf numFmtId="0" fontId="11" fillId="13" borderId="1" xfId="0" applyFont="1" applyFill="1" applyBorder="1" applyAlignment="1" applyProtection="1">
      <alignment horizontal="right" wrapText="1"/>
      <protection locked="0"/>
    </xf>
    <xf numFmtId="49" fontId="11" fillId="19" borderId="1" xfId="0" applyNumberFormat="1" applyFont="1" applyFill="1" applyBorder="1" applyAlignment="1" applyProtection="1">
      <alignment horizontal="right" wrapText="1"/>
      <protection locked="0"/>
    </xf>
    <xf numFmtId="0" fontId="11" fillId="14" borderId="1" xfId="0" applyFont="1" applyFill="1" applyBorder="1" applyAlignment="1">
      <alignment horizontal="left" vertical="top" wrapText="1"/>
    </xf>
    <xf numFmtId="0" fontId="11" fillId="14" borderId="5" xfId="0" applyFont="1" applyFill="1" applyBorder="1" applyAlignment="1">
      <alignment horizontal="left" vertical="top" wrapText="1"/>
    </xf>
    <xf numFmtId="49" fontId="11" fillId="14" borderId="5" xfId="0" applyNumberFormat="1" applyFont="1" applyFill="1" applyBorder="1" applyAlignment="1">
      <alignment horizontal="right" wrapText="1"/>
    </xf>
    <xf numFmtId="0" fontId="11" fillId="14" borderId="5" xfId="0" applyFont="1" applyFill="1" applyBorder="1" applyAlignment="1">
      <alignment horizontal="left" vertical="top"/>
    </xf>
    <xf numFmtId="0" fontId="11" fillId="13" borderId="1" xfId="0" applyFont="1" applyFill="1" applyBorder="1" applyAlignment="1">
      <alignment vertical="top" wrapText="1"/>
    </xf>
    <xf numFmtId="0" fontId="11" fillId="13" borderId="1" xfId="0" applyFont="1" applyFill="1" applyBorder="1" applyAlignment="1">
      <alignment horizontal="left" vertical="top"/>
    </xf>
    <xf numFmtId="14" fontId="17" fillId="14" borderId="5" xfId="0" applyNumberFormat="1" applyFont="1" applyFill="1" applyBorder="1" applyAlignment="1">
      <alignment horizontal="left" vertical="top" wrapText="1"/>
    </xf>
    <xf numFmtId="2" fontId="11" fillId="13" borderId="1" xfId="0" applyNumberFormat="1" applyFont="1" applyFill="1" applyBorder="1" applyAlignment="1">
      <alignment horizontal="left" vertical="top"/>
    </xf>
    <xf numFmtId="2" fontId="11" fillId="13" borderId="1" xfId="0" applyNumberFormat="1" applyFont="1" applyFill="1" applyBorder="1" applyAlignment="1">
      <alignment horizontal="left" vertical="top" wrapText="1"/>
    </xf>
    <xf numFmtId="2" fontId="11" fillId="13" borderId="1" xfId="0" applyNumberFormat="1" applyFont="1" applyFill="1" applyBorder="1" applyAlignment="1">
      <alignment vertical="top" wrapText="1"/>
    </xf>
    <xf numFmtId="0" fontId="11" fillId="13" borderId="1" xfId="0" applyFont="1" applyFill="1" applyBorder="1" applyAlignment="1">
      <alignment horizontal="left" vertical="top" wrapText="1"/>
    </xf>
    <xf numFmtId="0" fontId="18" fillId="13" borderId="1" xfId="0" applyFont="1" applyFill="1" applyBorder="1" applyAlignment="1">
      <alignment horizontal="left" vertical="top" wrapText="1"/>
    </xf>
    <xf numFmtId="0" fontId="11" fillId="17" borderId="1" xfId="0" applyFont="1" applyFill="1" applyBorder="1" applyAlignment="1">
      <alignment horizontal="left" vertical="top" wrapText="1"/>
    </xf>
    <xf numFmtId="0" fontId="11" fillId="15" borderId="5" xfId="0" applyFont="1" applyFill="1" applyBorder="1" applyAlignment="1">
      <alignment wrapText="1"/>
    </xf>
    <xf numFmtId="49" fontId="11" fillId="13" borderId="1" xfId="0" applyNumberFormat="1" applyFont="1" applyFill="1" applyBorder="1" applyAlignment="1" applyProtection="1">
      <alignment vertical="top" wrapText="1"/>
      <protection locked="0"/>
    </xf>
    <xf numFmtId="49" fontId="11" fillId="13" borderId="1" xfId="0" applyNumberFormat="1" applyFont="1" applyFill="1" applyBorder="1" applyAlignment="1" applyProtection="1">
      <alignment horizontal="left" vertical="top" wrapText="1"/>
      <protection locked="0"/>
    </xf>
    <xf numFmtId="49" fontId="11" fillId="13" borderId="1" xfId="0" applyNumberFormat="1" applyFont="1" applyFill="1" applyBorder="1" applyAlignment="1" applyProtection="1">
      <alignment horizontal="right" vertical="top" wrapText="1"/>
      <protection locked="0"/>
    </xf>
    <xf numFmtId="49" fontId="17" fillId="13" borderId="1" xfId="0" applyNumberFormat="1" applyFont="1" applyFill="1" applyBorder="1" applyAlignment="1" applyProtection="1">
      <alignment horizontal="left" vertical="top" wrapText="1"/>
      <protection locked="0"/>
    </xf>
    <xf numFmtId="49" fontId="18" fillId="13" borderId="1" xfId="0" applyNumberFormat="1" applyFont="1" applyFill="1" applyBorder="1" applyAlignment="1" applyProtection="1">
      <alignment vertical="top" wrapText="1"/>
      <protection locked="0"/>
    </xf>
    <xf numFmtId="49" fontId="11" fillId="17" borderId="1" xfId="0" applyNumberFormat="1" applyFont="1" applyFill="1" applyBorder="1" applyAlignment="1" applyProtection="1">
      <alignment vertical="top" wrapText="1"/>
      <protection locked="0"/>
    </xf>
    <xf numFmtId="49" fontId="11" fillId="17" borderId="1" xfId="0" applyNumberFormat="1" applyFont="1" applyFill="1" applyBorder="1" applyAlignment="1" applyProtection="1">
      <alignment horizontal="left" vertical="top" wrapText="1"/>
      <protection locked="0"/>
    </xf>
    <xf numFmtId="0" fontId="4" fillId="17" borderId="1" xfId="0" applyFont="1" applyFill="1" applyBorder="1" applyAlignment="1">
      <alignment vertical="top" wrapText="1"/>
    </xf>
    <xf numFmtId="0" fontId="11" fillId="13" borderId="1" xfId="0" applyFont="1" applyFill="1" applyBorder="1" applyAlignment="1">
      <alignment horizontal="right" wrapText="1"/>
    </xf>
    <xf numFmtId="49" fontId="11" fillId="13" borderId="1" xfId="0" applyNumberFormat="1" applyFont="1" applyFill="1" applyBorder="1" applyAlignment="1">
      <alignment horizontal="right" wrapText="1"/>
    </xf>
    <xf numFmtId="49" fontId="4" fillId="13" borderId="1" xfId="0" applyNumberFormat="1" applyFont="1" applyFill="1" applyBorder="1" applyAlignment="1">
      <alignment horizontal="right" wrapText="1"/>
    </xf>
    <xf numFmtId="0" fontId="11" fillId="13" borderId="1" xfId="0" applyFont="1" applyFill="1" applyBorder="1" applyAlignment="1">
      <alignment horizontal="right"/>
    </xf>
    <xf numFmtId="0" fontId="18" fillId="13" borderId="1" xfId="0" applyFont="1" applyFill="1" applyBorder="1" applyAlignment="1">
      <alignment horizontal="right" wrapText="1"/>
    </xf>
    <xf numFmtId="0" fontId="17" fillId="17" borderId="1" xfId="0" applyFont="1" applyFill="1" applyBorder="1" applyAlignment="1">
      <alignment horizontal="right"/>
    </xf>
    <xf numFmtId="0" fontId="4" fillId="17" borderId="1" xfId="0" applyFont="1" applyFill="1" applyBorder="1" applyAlignment="1">
      <alignment horizontal="right" wrapText="1"/>
    </xf>
    <xf numFmtId="0" fontId="11" fillId="13" borderId="0" xfId="0" applyFont="1" applyFill="1" applyAlignment="1">
      <alignment horizontal="left" vertical="top"/>
    </xf>
    <xf numFmtId="2" fontId="11" fillId="13" borderId="1" xfId="0" applyNumberFormat="1" applyFont="1" applyFill="1" applyBorder="1" applyAlignment="1" applyProtection="1">
      <alignment vertical="top" wrapText="1"/>
      <protection locked="0"/>
    </xf>
    <xf numFmtId="2" fontId="11" fillId="13" borderId="1" xfId="0" applyNumberFormat="1" applyFont="1" applyFill="1" applyBorder="1" applyAlignment="1" applyProtection="1">
      <alignment vertical="top"/>
      <protection locked="0"/>
    </xf>
    <xf numFmtId="2" fontId="17" fillId="13" borderId="1" xfId="0" applyNumberFormat="1" applyFont="1" applyFill="1" applyBorder="1" applyAlignment="1" applyProtection="1">
      <alignment horizontal="left" vertical="top"/>
      <protection locked="0"/>
    </xf>
    <xf numFmtId="2" fontId="18" fillId="13" borderId="1" xfId="0" applyNumberFormat="1" applyFont="1" applyFill="1" applyBorder="1" applyAlignment="1" applyProtection="1">
      <alignment vertical="top" wrapText="1"/>
      <protection locked="0"/>
    </xf>
    <xf numFmtId="2" fontId="11" fillId="17" borderId="1" xfId="0" applyNumberFormat="1" applyFont="1" applyFill="1" applyBorder="1" applyAlignment="1" applyProtection="1">
      <alignment horizontal="left" vertical="top" wrapText="1"/>
      <protection locked="0"/>
    </xf>
    <xf numFmtId="0" fontId="19" fillId="14" borderId="5" xfId="0" applyFont="1" applyFill="1" applyBorder="1" applyAlignment="1" applyProtection="1">
      <alignment horizontal="left" vertical="top" wrapText="1"/>
      <protection locked="0"/>
    </xf>
    <xf numFmtId="49" fontId="19" fillId="14" borderId="5" xfId="0" applyNumberFormat="1" applyFont="1" applyFill="1" applyBorder="1" applyAlignment="1" applyProtection="1">
      <alignment horizontal="right" wrapText="1"/>
      <protection locked="0"/>
    </xf>
    <xf numFmtId="0" fontId="19" fillId="14" borderId="5" xfId="0" applyFont="1" applyFill="1" applyBorder="1" applyAlignment="1" applyProtection="1">
      <alignment horizontal="right"/>
      <protection locked="0"/>
    </xf>
    <xf numFmtId="0" fontId="19" fillId="14" borderId="5" xfId="0" applyFont="1" applyFill="1" applyBorder="1" applyAlignment="1" applyProtection="1">
      <alignment horizontal="right" wrapText="1"/>
      <protection locked="0"/>
    </xf>
    <xf numFmtId="0" fontId="19" fillId="13" borderId="5" xfId="0" applyFont="1" applyFill="1" applyBorder="1" applyAlignment="1" applyProtection="1">
      <alignment horizontal="right"/>
      <protection locked="0"/>
    </xf>
    <xf numFmtId="0" fontId="19" fillId="14" borderId="5" xfId="0" applyFont="1" applyFill="1" applyBorder="1" applyAlignment="1" applyProtection="1">
      <alignment vertical="top"/>
      <protection locked="0"/>
    </xf>
    <xf numFmtId="0" fontId="19" fillId="11" borderId="5" xfId="0" applyFont="1" applyFill="1" applyBorder="1" applyAlignment="1" applyProtection="1">
      <alignment horizontal="right"/>
      <protection locked="0"/>
    </xf>
    <xf numFmtId="0" fontId="11" fillId="13" borderId="1" xfId="0" applyFont="1" applyFill="1" applyBorder="1" applyAlignment="1">
      <alignment horizontal="left" wrapText="1"/>
    </xf>
    <xf numFmtId="0" fontId="19" fillId="15" borderId="5" xfId="0" applyFont="1" applyFill="1" applyBorder="1" applyAlignment="1" applyProtection="1">
      <alignment horizontal="right" wrapText="1"/>
      <protection locked="0"/>
    </xf>
    <xf numFmtId="0" fontId="7" fillId="13" borderId="1" xfId="0" applyFont="1" applyFill="1" applyBorder="1" applyAlignment="1" applyProtection="1">
      <alignment horizontal="right"/>
      <protection locked="0"/>
    </xf>
    <xf numFmtId="0" fontId="7" fillId="13" borderId="1" xfId="0" applyFont="1" applyFill="1" applyBorder="1" applyAlignment="1" applyProtection="1">
      <alignment horizontal="left" vertical="top" wrapText="1"/>
      <protection locked="0"/>
    </xf>
    <xf numFmtId="0" fontId="4" fillId="9" borderId="1" xfId="0" applyFont="1" applyFill="1" applyBorder="1" applyAlignment="1" applyProtection="1">
      <alignment horizontal="center"/>
      <protection locked="0"/>
    </xf>
    <xf numFmtId="0" fontId="7" fillId="9" borderId="1" xfId="0" applyFont="1" applyFill="1" applyBorder="1" applyAlignment="1" applyProtection="1">
      <alignment horizontal="left" vertical="top"/>
      <protection locked="0"/>
    </xf>
    <xf numFmtId="0" fontId="4" fillId="9" borderId="1" xfId="0" applyFont="1" applyFill="1" applyBorder="1" applyAlignment="1" applyProtection="1">
      <alignment horizontal="left" vertical="top"/>
      <protection locked="0"/>
    </xf>
    <xf numFmtId="0" fontId="11" fillId="19" borderId="1" xfId="0" applyFont="1" applyFill="1" applyBorder="1" applyAlignment="1">
      <alignment horizontal="right" wrapText="1"/>
    </xf>
    <xf numFmtId="2" fontId="17" fillId="13" borderId="5" xfId="0" applyNumberFormat="1" applyFont="1" applyFill="1" applyBorder="1" applyAlignment="1" applyProtection="1">
      <alignment horizontal="left" vertical="top"/>
      <protection locked="0"/>
    </xf>
    <xf numFmtId="2" fontId="11" fillId="13" borderId="5" xfId="0" applyNumberFormat="1" applyFont="1" applyFill="1" applyBorder="1" applyAlignment="1" applyProtection="1">
      <alignment horizontal="left" vertical="top"/>
      <protection locked="0"/>
    </xf>
    <xf numFmtId="2" fontId="11" fillId="14" borderId="1" xfId="0" applyNumberFormat="1" applyFont="1" applyFill="1" applyBorder="1" applyAlignment="1" applyProtection="1">
      <alignment horizontal="left" vertical="top"/>
      <protection locked="0"/>
    </xf>
    <xf numFmtId="2" fontId="19" fillId="20" borderId="1" xfId="0" applyNumberFormat="1" applyFont="1" applyFill="1" applyBorder="1" applyAlignment="1" applyProtection="1">
      <alignment horizontal="left" vertical="top"/>
      <protection locked="0"/>
    </xf>
    <xf numFmtId="2" fontId="10" fillId="20" borderId="1" xfId="0" applyNumberFormat="1" applyFont="1" applyFill="1" applyBorder="1" applyAlignment="1" applyProtection="1">
      <alignment horizontal="left" vertical="top"/>
      <protection locked="0"/>
    </xf>
    <xf numFmtId="0" fontId="19" fillId="14" borderId="5" xfId="0" applyFont="1" applyFill="1" applyBorder="1" applyAlignment="1" applyProtection="1">
      <alignment horizontal="left" vertical="top"/>
      <protection locked="0"/>
    </xf>
    <xf numFmtId="0" fontId="17" fillId="13" borderId="1" xfId="0" applyFont="1" applyFill="1" applyBorder="1" applyAlignment="1">
      <alignment horizontal="left" vertical="top" wrapText="1"/>
    </xf>
    <xf numFmtId="0" fontId="20" fillId="14" borderId="5" xfId="0" applyFont="1" applyFill="1" applyBorder="1" applyAlignment="1" applyProtection="1">
      <alignment horizontal="left" vertical="top"/>
      <protection locked="0"/>
    </xf>
    <xf numFmtId="49" fontId="11" fillId="13" borderId="1" xfId="0" applyNumberFormat="1" applyFont="1" applyFill="1" applyBorder="1" applyAlignment="1">
      <alignment horizontal="left" vertical="top" wrapText="1"/>
    </xf>
    <xf numFmtId="49" fontId="4" fillId="17" borderId="1" xfId="0" applyNumberFormat="1" applyFont="1" applyFill="1" applyBorder="1" applyAlignment="1">
      <alignment horizontal="right" wrapText="1"/>
    </xf>
    <xf numFmtId="0" fontId="4" fillId="19" borderId="1" xfId="0" applyFont="1" applyFill="1" applyBorder="1" applyAlignment="1" applyProtection="1">
      <alignment horizontal="right"/>
      <protection locked="0"/>
    </xf>
    <xf numFmtId="0" fontId="11" fillId="16" borderId="5" xfId="0" applyFont="1" applyFill="1" applyBorder="1" applyAlignment="1">
      <alignment horizontal="right"/>
    </xf>
    <xf numFmtId="0" fontId="11" fillId="19" borderId="1" xfId="0" applyFont="1" applyFill="1" applyBorder="1" applyAlignment="1" applyProtection="1">
      <alignment horizontal="left" vertical="top"/>
      <protection locked="0"/>
    </xf>
    <xf numFmtId="49" fontId="18" fillId="14" borderId="5" xfId="0" applyNumberFormat="1" applyFont="1" applyFill="1" applyBorder="1" applyAlignment="1" applyProtection="1">
      <alignment horizontal="left" wrapText="1"/>
      <protection locked="0"/>
    </xf>
    <xf numFmtId="49" fontId="19" fillId="15" borderId="1" xfId="0" applyNumberFormat="1" applyFont="1" applyFill="1" applyBorder="1" applyAlignment="1" applyProtection="1">
      <alignment horizontal="left" wrapText="1"/>
      <protection locked="0"/>
    </xf>
    <xf numFmtId="49" fontId="11" fillId="15" borderId="1" xfId="0" applyNumberFormat="1" applyFont="1" applyFill="1" applyBorder="1" applyAlignment="1" applyProtection="1">
      <alignment horizontal="left" wrapText="1"/>
      <protection locked="0"/>
    </xf>
    <xf numFmtId="0" fontId="4" fillId="10" borderId="1" xfId="0" applyFont="1" applyFill="1" applyBorder="1" applyAlignment="1" applyProtection="1">
      <alignment horizontal="right"/>
    </xf>
    <xf numFmtId="0" fontId="11" fillId="10" borderId="1" xfId="0" applyFont="1" applyFill="1" applyBorder="1" applyAlignment="1" applyProtection="1">
      <alignment horizontal="right"/>
    </xf>
    <xf numFmtId="0" fontId="19" fillId="21" borderId="1" xfId="0" applyFont="1" applyFill="1" applyBorder="1" applyAlignment="1">
      <alignment horizontal="right"/>
    </xf>
    <xf numFmtId="0" fontId="11" fillId="10" borderId="1" xfId="0" applyFont="1" applyFill="1" applyBorder="1" applyAlignment="1" applyProtection="1">
      <alignment horizontal="left" vertical="top"/>
    </xf>
    <xf numFmtId="49" fontId="19" fillId="15" borderId="5" xfId="0" applyNumberFormat="1" applyFont="1" applyFill="1" applyBorder="1" applyAlignment="1" applyProtection="1">
      <alignment horizontal="right" wrapText="1"/>
      <protection locked="0"/>
    </xf>
    <xf numFmtId="49" fontId="11" fillId="17" borderId="1" xfId="0" applyNumberFormat="1" applyFont="1" applyFill="1" applyBorder="1" applyAlignment="1" applyProtection="1">
      <alignment horizontal="right" wrapText="1"/>
      <protection locked="0"/>
    </xf>
    <xf numFmtId="0" fontId="19" fillId="22" borderId="5" xfId="0" applyFont="1" applyFill="1" applyBorder="1" applyAlignment="1" applyProtection="1">
      <alignment horizontal="left" vertical="top" wrapText="1"/>
      <protection locked="0"/>
    </xf>
    <xf numFmtId="0" fontId="4" fillId="5" borderId="1" xfId="0" applyFont="1" applyFill="1" applyBorder="1" applyAlignment="1" applyProtection="1">
      <alignment horizontal="left"/>
    </xf>
    <xf numFmtId="0" fontId="19" fillId="22" borderId="1" xfId="0" applyFont="1" applyFill="1" applyBorder="1" applyAlignment="1" applyProtection="1">
      <alignment horizontal="left" vertical="top" wrapText="1"/>
      <protection locked="0"/>
    </xf>
    <xf numFmtId="49" fontId="19" fillId="22" borderId="5" xfId="0" applyNumberFormat="1" applyFont="1" applyFill="1" applyBorder="1" applyAlignment="1" applyProtection="1">
      <alignment horizontal="left" wrapText="1"/>
      <protection locked="0"/>
    </xf>
    <xf numFmtId="49" fontId="19" fillId="5" borderId="5" xfId="0" applyNumberFormat="1" applyFont="1" applyFill="1" applyBorder="1" applyAlignment="1" applyProtection="1">
      <alignment horizontal="left" wrapText="1"/>
      <protection locked="0"/>
    </xf>
    <xf numFmtId="0" fontId="19" fillId="22" borderId="5" xfId="0" applyFont="1" applyFill="1" applyBorder="1" applyAlignment="1" applyProtection="1">
      <alignment horizontal="left" wrapText="1"/>
      <protection locked="0"/>
    </xf>
    <xf numFmtId="0" fontId="19" fillId="22" borderId="5" xfId="0" applyFont="1" applyFill="1" applyBorder="1" applyAlignment="1" applyProtection="1">
      <alignment horizontal="left"/>
      <protection locked="0"/>
    </xf>
    <xf numFmtId="0" fontId="19" fillId="5" borderId="5" xfId="0" applyFont="1" applyFill="1" applyBorder="1" applyAlignment="1" applyProtection="1">
      <alignment horizontal="left"/>
      <protection locked="0"/>
    </xf>
    <xf numFmtId="0" fontId="20" fillId="22" borderId="5" xfId="0" applyFont="1" applyFill="1" applyBorder="1" applyAlignment="1" applyProtection="1">
      <alignment horizontal="left"/>
      <protection locked="0"/>
    </xf>
    <xf numFmtId="0" fontId="10" fillId="22" borderId="5" xfId="0" applyFont="1" applyFill="1" applyBorder="1" applyAlignment="1" applyProtection="1">
      <alignment horizontal="left"/>
      <protection locked="0"/>
    </xf>
    <xf numFmtId="0" fontId="19" fillId="5" borderId="5" xfId="0" applyFont="1" applyFill="1" applyBorder="1" applyAlignment="1" applyProtection="1">
      <alignment horizontal="left" wrapText="1"/>
      <protection locked="0"/>
    </xf>
    <xf numFmtId="0" fontId="4" fillId="5" borderId="1" xfId="0" applyFont="1" applyFill="1" applyBorder="1" applyAlignment="1" applyProtection="1">
      <alignment horizontal="left"/>
      <protection locked="0"/>
    </xf>
    <xf numFmtId="0" fontId="19" fillId="22" borderId="5" xfId="0" applyFont="1" applyFill="1" applyBorder="1" applyAlignment="1" applyProtection="1">
      <alignment horizontal="left" vertical="top"/>
      <protection locked="0"/>
    </xf>
    <xf numFmtId="0" fontId="19" fillId="5" borderId="5" xfId="0" applyFont="1" applyFill="1" applyBorder="1" applyAlignment="1" applyProtection="1">
      <alignment horizontal="left" vertical="top" wrapText="1"/>
      <protection locked="0"/>
    </xf>
    <xf numFmtId="0" fontId="19" fillId="5" borderId="1" xfId="0" applyFont="1" applyFill="1" applyBorder="1" applyAlignment="1" applyProtection="1">
      <alignment horizontal="left" vertical="top" wrapText="1"/>
      <protection locked="0"/>
    </xf>
    <xf numFmtId="12" fontId="19" fillId="5" borderId="5" xfId="0" applyNumberFormat="1" applyFont="1" applyFill="1" applyBorder="1" applyAlignment="1" applyProtection="1">
      <alignment horizontal="left"/>
      <protection locked="0"/>
    </xf>
    <xf numFmtId="0" fontId="20" fillId="5" borderId="5" xfId="0" applyFont="1" applyFill="1" applyBorder="1" applyAlignment="1" applyProtection="1">
      <alignment horizontal="left"/>
      <protection locked="0"/>
    </xf>
    <xf numFmtId="0" fontId="10" fillId="5" borderId="5" xfId="0" applyFont="1" applyFill="1" applyBorder="1" applyAlignment="1" applyProtection="1">
      <alignment horizontal="left"/>
      <protection locked="0"/>
    </xf>
    <xf numFmtId="0" fontId="4" fillId="5" borderId="1" xfId="0" applyFont="1" applyFill="1" applyBorder="1" applyAlignment="1" applyProtection="1">
      <alignment horizontal="left" vertical="top" wrapText="1"/>
      <protection locked="0"/>
    </xf>
    <xf numFmtId="49" fontId="4" fillId="5" borderId="1" xfId="0" applyNumberFormat="1" applyFont="1" applyFill="1" applyBorder="1" applyAlignment="1" applyProtection="1">
      <alignment horizontal="left" wrapText="1"/>
      <protection locked="0"/>
    </xf>
    <xf numFmtId="0" fontId="4" fillId="5" borderId="1" xfId="0" applyFont="1" applyFill="1" applyBorder="1" applyAlignment="1" applyProtection="1">
      <alignment horizontal="left" wrapText="1"/>
      <protection locked="0"/>
    </xf>
    <xf numFmtId="0" fontId="7" fillId="5" borderId="1" xfId="0" applyFont="1" applyFill="1" applyBorder="1" applyAlignment="1" applyProtection="1">
      <alignment horizontal="left"/>
      <protection locked="0"/>
    </xf>
    <xf numFmtId="0" fontId="12"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32" fillId="0" borderId="0" xfId="0" applyFont="1" applyFill="1" applyBorder="1" applyAlignment="1">
      <alignment horizontal="left" vertical="top"/>
    </xf>
    <xf numFmtId="0" fontId="0" fillId="0" borderId="0" xfId="0" applyFont="1" applyFill="1" applyBorder="1" applyAlignment="1">
      <alignment horizontal="left" vertical="top"/>
    </xf>
    <xf numFmtId="0" fontId="33" fillId="0"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2" fillId="23" borderId="0" xfId="0" applyFont="1" applyFill="1" applyBorder="1" applyAlignment="1">
      <alignment horizontal="left" vertical="top"/>
    </xf>
    <xf numFmtId="0" fontId="33" fillId="23" borderId="0" xfId="0" applyFont="1" applyFill="1" applyBorder="1" applyAlignment="1">
      <alignment horizontal="left" vertical="top" wrapText="1"/>
    </xf>
    <xf numFmtId="0" fontId="32" fillId="25" borderId="0" xfId="0" applyFont="1" applyFill="1" applyBorder="1" applyAlignment="1">
      <alignment horizontal="left" vertical="top"/>
    </xf>
    <xf numFmtId="0" fontId="32" fillId="0" borderId="0" xfId="0" applyFont="1" applyFill="1" applyBorder="1" applyAlignment="1">
      <alignment horizontal="center" vertical="center"/>
    </xf>
    <xf numFmtId="0" fontId="38" fillId="0" borderId="0" xfId="0" applyFont="1" applyFill="1" applyBorder="1" applyAlignment="1">
      <alignment horizontal="left" vertical="top" wrapText="1"/>
    </xf>
    <xf numFmtId="0" fontId="37" fillId="0" borderId="0" xfId="0" applyFont="1" applyFill="1" applyBorder="1" applyAlignment="1" applyProtection="1">
      <alignment horizontal="left"/>
      <protection locked="0"/>
    </xf>
    <xf numFmtId="0" fontId="36" fillId="0" borderId="0" xfId="0" applyFont="1" applyFill="1" applyBorder="1" applyAlignment="1">
      <alignment horizontal="left" vertical="top"/>
    </xf>
    <xf numFmtId="0" fontId="37" fillId="0" borderId="0" xfId="0" applyFont="1" applyFill="1" applyBorder="1" applyAlignment="1" applyProtection="1">
      <alignment horizontal="left" wrapText="1"/>
      <protection locked="0"/>
    </xf>
    <xf numFmtId="0" fontId="39" fillId="0" borderId="0" xfId="0" applyFont="1" applyFill="1" applyBorder="1" applyAlignment="1">
      <alignment horizontal="left"/>
    </xf>
    <xf numFmtId="0" fontId="40" fillId="0" borderId="0" xfId="0" applyFont="1" applyFill="1" applyBorder="1" applyAlignment="1">
      <alignment horizontal="left" vertical="top" wrapText="1"/>
    </xf>
    <xf numFmtId="0" fontId="39" fillId="0" borderId="0" xfId="0" applyFont="1" applyFill="1" applyBorder="1" applyAlignment="1">
      <alignment horizontal="left" vertical="top" wrapText="1"/>
    </xf>
    <xf numFmtId="0" fontId="40" fillId="0" borderId="0" xfId="0" applyFont="1" applyFill="1" applyBorder="1" applyAlignment="1">
      <alignment horizontal="left" vertical="top"/>
    </xf>
    <xf numFmtId="0" fontId="42" fillId="0" borderId="0" xfId="0" applyFont="1" applyFill="1" applyBorder="1" applyAlignment="1">
      <alignment horizontal="left" vertical="top"/>
    </xf>
    <xf numFmtId="164" fontId="32" fillId="0" borderId="0" xfId="0" applyNumberFormat="1" applyFont="1" applyFill="1" applyBorder="1" applyAlignment="1">
      <alignment horizontal="left" vertical="top"/>
    </xf>
    <xf numFmtId="164" fontId="32" fillId="0" borderId="0" xfId="0" applyNumberFormat="1" applyFont="1" applyFill="1" applyBorder="1" applyAlignment="1">
      <alignment horizontal="center" vertical="top"/>
    </xf>
    <xf numFmtId="164" fontId="35" fillId="0" borderId="0" xfId="0" applyNumberFormat="1" applyFont="1" applyFill="1" applyBorder="1" applyAlignment="1">
      <alignment horizontal="center" vertical="top"/>
    </xf>
    <xf numFmtId="164" fontId="40" fillId="0" borderId="0" xfId="0" applyNumberFormat="1" applyFont="1" applyFill="1" applyBorder="1" applyAlignment="1">
      <alignment horizontal="center" vertical="top"/>
    </xf>
    <xf numFmtId="0" fontId="40" fillId="0" borderId="0" xfId="0" applyFont="1" applyFill="1" applyBorder="1" applyAlignment="1">
      <alignment horizontal="center" vertical="top"/>
    </xf>
    <xf numFmtId="164" fontId="39" fillId="0" borderId="0" xfId="0" applyNumberFormat="1" applyFont="1" applyFill="1" applyBorder="1" applyAlignment="1">
      <alignment horizontal="center" vertical="top"/>
    </xf>
    <xf numFmtId="164" fontId="40" fillId="23" borderId="50" xfId="0" applyNumberFormat="1" applyFont="1" applyFill="1" applyBorder="1" applyAlignment="1">
      <alignment horizontal="center" vertical="top"/>
    </xf>
    <xf numFmtId="164" fontId="40" fillId="23" borderId="48" xfId="0" applyNumberFormat="1" applyFont="1" applyFill="1" applyBorder="1" applyAlignment="1">
      <alignment horizontal="center" vertical="top"/>
    </xf>
    <xf numFmtId="164" fontId="41" fillId="0" borderId="0" xfId="0" applyNumberFormat="1" applyFont="1" applyFill="1" applyBorder="1" applyAlignment="1">
      <alignment horizontal="center" vertical="top" wrapText="1"/>
    </xf>
    <xf numFmtId="0" fontId="41" fillId="0" borderId="0" xfId="0" applyFont="1" applyFill="1" applyBorder="1" applyAlignment="1">
      <alignment horizontal="center" vertical="top" wrapText="1"/>
    </xf>
    <xf numFmtId="0" fontId="40" fillId="0" borderId="0" xfId="0" applyFont="1" applyFill="1" applyBorder="1" applyAlignment="1" applyProtection="1">
      <alignment horizontal="center"/>
      <protection locked="0"/>
    </xf>
    <xf numFmtId="0" fontId="40" fillId="0" borderId="0" xfId="0" applyFont="1" applyFill="1" applyBorder="1" applyAlignment="1" applyProtection="1">
      <alignment horizontal="center" wrapText="1"/>
      <protection locked="0"/>
    </xf>
    <xf numFmtId="0" fontId="32" fillId="23" borderId="51" xfId="0" applyFont="1" applyFill="1" applyBorder="1" applyAlignment="1">
      <alignment horizontal="left" vertical="top"/>
    </xf>
    <xf numFmtId="164" fontId="40" fillId="23" borderId="52" xfId="0" applyNumberFormat="1" applyFont="1" applyFill="1" applyBorder="1" applyAlignment="1">
      <alignment horizontal="center" vertical="top"/>
    </xf>
    <xf numFmtId="0" fontId="32" fillId="23" borderId="53" xfId="0" applyFont="1" applyFill="1" applyBorder="1" applyAlignment="1">
      <alignment horizontal="left" vertical="top"/>
    </xf>
    <xf numFmtId="164" fontId="40" fillId="23" borderId="54" xfId="0" applyNumberFormat="1" applyFont="1" applyFill="1" applyBorder="1" applyAlignment="1">
      <alignment horizontal="center" vertical="top"/>
    </xf>
    <xf numFmtId="164" fontId="40" fillId="23" borderId="56" xfId="0" applyNumberFormat="1" applyFont="1" applyFill="1" applyBorder="1" applyAlignment="1">
      <alignment horizontal="center" vertical="top"/>
    </xf>
    <xf numFmtId="164" fontId="43" fillId="23" borderId="52" xfId="0" applyNumberFormat="1" applyFont="1" applyFill="1" applyBorder="1" applyAlignment="1">
      <alignment horizontal="center" vertical="top"/>
    </xf>
    <xf numFmtId="164" fontId="43" fillId="23" borderId="56" xfId="0" applyNumberFormat="1" applyFont="1" applyFill="1" applyBorder="1" applyAlignment="1">
      <alignment horizontal="center" vertical="top"/>
    </xf>
    <xf numFmtId="164" fontId="43" fillId="23" borderId="54" xfId="0" applyNumberFormat="1" applyFont="1" applyFill="1" applyBorder="1" applyAlignment="1">
      <alignment horizontal="center" vertical="top"/>
    </xf>
    <xf numFmtId="164" fontId="40" fillId="23" borderId="52" xfId="0" applyNumberFormat="1" applyFont="1" applyFill="1" applyBorder="1" applyAlignment="1">
      <alignment horizontal="center" vertical="top" wrapText="1"/>
    </xf>
    <xf numFmtId="164" fontId="41" fillId="23" borderId="54" xfId="0" applyNumberFormat="1" applyFont="1" applyFill="1" applyBorder="1" applyAlignment="1">
      <alignment horizontal="center" vertical="top" wrapText="1"/>
    </xf>
    <xf numFmtId="164" fontId="41" fillId="23" borderId="56" xfId="0" applyNumberFormat="1" applyFont="1" applyFill="1" applyBorder="1" applyAlignment="1">
      <alignment horizontal="center" vertical="top" wrapText="1"/>
    </xf>
    <xf numFmtId="164" fontId="40" fillId="23" borderId="52" xfId="0" applyNumberFormat="1" applyFont="1" applyFill="1" applyBorder="1" applyAlignment="1" applyProtection="1">
      <alignment horizontal="center"/>
      <protection locked="0"/>
    </xf>
    <xf numFmtId="164" fontId="40" fillId="23" borderId="54" xfId="0" applyNumberFormat="1" applyFont="1" applyFill="1" applyBorder="1" applyAlignment="1" applyProtection="1">
      <alignment horizontal="center" wrapText="1"/>
      <protection locked="0"/>
    </xf>
    <xf numFmtId="0" fontId="40" fillId="0" borderId="0" xfId="0" applyFont="1" applyFill="1" applyBorder="1" applyAlignment="1">
      <alignment horizontal="right" vertical="center"/>
    </xf>
    <xf numFmtId="164" fontId="40" fillId="0" borderId="0" xfId="0" applyNumberFormat="1" applyFont="1" applyFill="1" applyBorder="1" applyAlignment="1">
      <alignment horizontal="left" vertical="top"/>
    </xf>
    <xf numFmtId="0" fontId="40" fillId="0" borderId="0" xfId="0" applyFont="1" applyFill="1" applyBorder="1" applyAlignment="1">
      <alignment horizontal="center" vertical="center"/>
    </xf>
    <xf numFmtId="164" fontId="40" fillId="0" borderId="0" xfId="0" applyNumberFormat="1" applyFont="1" applyFill="1" applyBorder="1" applyAlignment="1">
      <alignment horizontal="center" vertical="center"/>
    </xf>
    <xf numFmtId="164" fontId="40" fillId="23" borderId="58" xfId="0" applyNumberFormat="1" applyFont="1" applyFill="1" applyBorder="1" applyAlignment="1">
      <alignment horizontal="center" vertical="top"/>
    </xf>
    <xf numFmtId="0" fontId="40" fillId="9" borderId="8" xfId="0" applyFont="1" applyFill="1" applyBorder="1" applyAlignment="1">
      <alignment horizontal="left" vertical="top"/>
    </xf>
    <xf numFmtId="0" fontId="40" fillId="9" borderId="11" xfId="0" applyFont="1" applyFill="1" applyBorder="1" applyAlignment="1">
      <alignment horizontal="left" vertical="top"/>
    </xf>
    <xf numFmtId="0" fontId="40" fillId="9" borderId="13" xfId="0" applyFont="1" applyFill="1" applyBorder="1" applyAlignment="1">
      <alignment horizontal="left" vertical="top" wrapText="1"/>
    </xf>
    <xf numFmtId="0" fontId="40" fillId="9" borderId="8" xfId="0" applyFont="1" applyFill="1" applyBorder="1" applyAlignment="1">
      <alignment horizontal="left" vertical="top" wrapText="1"/>
    </xf>
    <xf numFmtId="0" fontId="40" fillId="9" borderId="21" xfId="0" applyFont="1" applyFill="1" applyBorder="1" applyAlignment="1">
      <alignment horizontal="left" vertical="center"/>
    </xf>
    <xf numFmtId="0" fontId="40" fillId="9" borderId="33" xfId="0" applyFont="1" applyFill="1" applyBorder="1" applyAlignment="1">
      <alignment horizontal="right" vertical="center" wrapText="1"/>
    </xf>
    <xf numFmtId="0" fontId="40" fillId="9" borderId="11" xfId="0" applyFont="1" applyFill="1" applyBorder="1" applyAlignment="1">
      <alignment horizontal="right" vertical="center" wrapText="1"/>
    </xf>
    <xf numFmtId="0" fontId="40" fillId="9" borderId="13" xfId="0" applyFont="1" applyFill="1" applyBorder="1" applyAlignment="1">
      <alignment horizontal="right" vertical="top" wrapText="1"/>
    </xf>
    <xf numFmtId="0" fontId="40" fillId="9" borderId="33" xfId="0" applyFont="1" applyFill="1" applyBorder="1" applyAlignment="1">
      <alignment horizontal="right" vertical="center"/>
    </xf>
    <xf numFmtId="0" fontId="40" fillId="9" borderId="11" xfId="0" applyFont="1" applyFill="1" applyBorder="1" applyAlignment="1">
      <alignment horizontal="right" vertical="center"/>
    </xf>
    <xf numFmtId="0" fontId="40" fillId="9" borderId="13" xfId="0" applyFont="1" applyFill="1" applyBorder="1" applyAlignment="1">
      <alignment horizontal="right" vertical="top"/>
    </xf>
    <xf numFmtId="0" fontId="40" fillId="9" borderId="13" xfId="0" applyFont="1" applyFill="1" applyBorder="1" applyAlignment="1">
      <alignment horizontal="right" vertical="center"/>
    </xf>
    <xf numFmtId="0" fontId="40" fillId="9" borderId="21" xfId="0" applyFont="1" applyFill="1" applyBorder="1" applyAlignment="1">
      <alignment horizontal="left" vertical="top"/>
    </xf>
    <xf numFmtId="164" fontId="39" fillId="0" borderId="0" xfId="0" applyNumberFormat="1" applyFont="1" applyFill="1" applyBorder="1" applyAlignment="1">
      <alignment horizontal="center"/>
    </xf>
    <xf numFmtId="0" fontId="40" fillId="9" borderId="51" xfId="0" applyFont="1" applyFill="1" applyBorder="1" applyAlignment="1">
      <alignment horizontal="left"/>
    </xf>
    <xf numFmtId="0" fontId="40" fillId="9" borderId="53" xfId="0" applyFont="1" applyFill="1" applyBorder="1" applyAlignment="1">
      <alignment horizontal="left"/>
    </xf>
    <xf numFmtId="0" fontId="40" fillId="9" borderId="55" xfId="0" applyFont="1" applyFill="1" applyBorder="1" applyAlignment="1">
      <alignment horizontal="left"/>
    </xf>
    <xf numFmtId="0" fontId="40" fillId="9" borderId="13" xfId="0" applyFont="1" applyFill="1" applyBorder="1" applyAlignment="1">
      <alignment horizontal="left" vertical="top"/>
    </xf>
    <xf numFmtId="0" fontId="40" fillId="23" borderId="55" xfId="0" applyFont="1" applyFill="1" applyBorder="1" applyAlignment="1">
      <alignment horizontal="left" vertical="top"/>
    </xf>
    <xf numFmtId="0" fontId="40" fillId="9" borderId="8" xfId="0" applyFont="1" applyFill="1" applyBorder="1" applyAlignment="1">
      <alignment horizontal="right" vertical="top"/>
    </xf>
    <xf numFmtId="0" fontId="40" fillId="9" borderId="11" xfId="0" applyFont="1" applyFill="1" applyBorder="1" applyAlignment="1">
      <alignment horizontal="right" vertical="top"/>
    </xf>
    <xf numFmtId="0" fontId="45" fillId="8" borderId="37" xfId="0" applyFont="1" applyFill="1" applyBorder="1" applyAlignment="1">
      <alignment horizontal="center" vertical="center"/>
    </xf>
    <xf numFmtId="0" fontId="45" fillId="8" borderId="22" xfId="0" applyFont="1" applyFill="1" applyBorder="1" applyAlignment="1">
      <alignment horizontal="center" vertical="center"/>
    </xf>
    <xf numFmtId="0" fontId="45" fillId="8" borderId="23" xfId="0" applyFont="1" applyFill="1" applyBorder="1" applyAlignment="1">
      <alignment horizontal="center" vertical="center"/>
    </xf>
    <xf numFmtId="0" fontId="45" fillId="24" borderId="38" xfId="0" applyFont="1" applyFill="1" applyBorder="1" applyAlignment="1">
      <alignment horizontal="center" vertical="center"/>
    </xf>
    <xf numFmtId="0" fontId="45" fillId="24" borderId="5" xfId="0" applyFont="1" applyFill="1" applyBorder="1" applyAlignment="1">
      <alignment horizontal="center" vertical="center"/>
    </xf>
    <xf numFmtId="0" fontId="45" fillId="24" borderId="34" xfId="0" applyFont="1" applyFill="1" applyBorder="1" applyAlignment="1">
      <alignment horizontal="center" vertical="center"/>
    </xf>
    <xf numFmtId="0" fontId="45" fillId="24" borderId="32" xfId="0" applyFont="1" applyFill="1" applyBorder="1" applyAlignment="1">
      <alignment horizontal="center" vertical="center"/>
    </xf>
    <xf numFmtId="0" fontId="45" fillId="24" borderId="1" xfId="0" applyFont="1" applyFill="1" applyBorder="1" applyAlignment="1">
      <alignment horizontal="center" vertical="center"/>
    </xf>
    <xf numFmtId="0" fontId="45" fillId="24" borderId="12" xfId="0" applyFont="1" applyFill="1" applyBorder="1" applyAlignment="1">
      <alignment horizontal="center" vertical="center"/>
    </xf>
    <xf numFmtId="0" fontId="46" fillId="24" borderId="32" xfId="0" applyFont="1" applyFill="1" applyBorder="1" applyAlignment="1">
      <alignment horizontal="center" vertical="center"/>
    </xf>
    <xf numFmtId="0" fontId="46" fillId="24" borderId="1" xfId="0" applyFont="1" applyFill="1" applyBorder="1" applyAlignment="1">
      <alignment horizontal="center" vertical="center"/>
    </xf>
    <xf numFmtId="0" fontId="46" fillId="24" borderId="12" xfId="0" applyFont="1" applyFill="1" applyBorder="1" applyAlignment="1">
      <alignment horizontal="center" vertical="center"/>
    </xf>
    <xf numFmtId="0" fontId="47" fillId="24" borderId="14" xfId="0" applyFont="1" applyFill="1" applyBorder="1" applyAlignment="1">
      <alignment horizontal="center" vertical="center" textRotation="90" wrapText="1"/>
    </xf>
    <xf numFmtId="0" fontId="47" fillId="24" borderId="36" xfId="0" applyFont="1" applyFill="1" applyBorder="1" applyAlignment="1">
      <alignment horizontal="center" vertical="center" textRotation="90" wrapText="1"/>
    </xf>
    <xf numFmtId="0" fontId="48" fillId="27" borderId="14" xfId="0" applyFont="1" applyFill="1" applyBorder="1" applyAlignment="1">
      <alignment horizontal="center" vertical="center" textRotation="90" wrapText="1"/>
    </xf>
    <xf numFmtId="0" fontId="48" fillId="27" borderId="36" xfId="0" applyFont="1" applyFill="1" applyBorder="1" applyAlignment="1">
      <alignment horizontal="center" vertical="center" textRotation="90" wrapText="1"/>
    </xf>
    <xf numFmtId="0" fontId="47" fillId="24" borderId="15" xfId="0" applyFont="1" applyFill="1" applyBorder="1" applyAlignment="1">
      <alignment horizontal="center" vertical="center" textRotation="90" wrapText="1"/>
    </xf>
    <xf numFmtId="0" fontId="42" fillId="0" borderId="20" xfId="0" applyFont="1" applyFill="1" applyBorder="1" applyAlignment="1">
      <alignment horizontal="center" vertical="center"/>
    </xf>
    <xf numFmtId="0" fontId="45" fillId="0" borderId="20" xfId="0" applyFont="1" applyFill="1" applyBorder="1" applyAlignment="1">
      <alignment horizontal="center" vertical="center"/>
    </xf>
    <xf numFmtId="0" fontId="43" fillId="0" borderId="19" xfId="0" applyFont="1" applyFill="1" applyBorder="1" applyAlignment="1" applyProtection="1">
      <alignment horizontal="center" vertical="center" wrapText="1"/>
      <protection locked="0"/>
    </xf>
    <xf numFmtId="0" fontId="49" fillId="0" borderId="19" xfId="0" applyFont="1" applyFill="1" applyBorder="1" applyAlignment="1" applyProtection="1">
      <alignment horizontal="center" vertical="center"/>
      <protection locked="0"/>
    </xf>
    <xf numFmtId="49" fontId="49" fillId="0" borderId="19" xfId="0" applyNumberFormat="1" applyFont="1" applyFill="1" applyBorder="1" applyAlignment="1" applyProtection="1">
      <alignment horizontal="center" vertical="center" wrapText="1"/>
      <protection locked="0"/>
    </xf>
    <xf numFmtId="2" fontId="49" fillId="0" borderId="19" xfId="0" applyNumberFormat="1" applyFont="1" applyFill="1" applyBorder="1" applyAlignment="1">
      <alignment horizontal="center" vertical="center"/>
    </xf>
    <xf numFmtId="0" fontId="43" fillId="0" borderId="19" xfId="0" applyFont="1" applyFill="1" applyBorder="1" applyAlignment="1" applyProtection="1">
      <alignment horizontal="center" vertical="center"/>
      <protection locked="0"/>
    </xf>
    <xf numFmtId="0" fontId="40" fillId="0" borderId="19" xfId="0" applyFont="1" applyFill="1" applyBorder="1" applyAlignment="1" applyProtection="1">
      <alignment horizontal="center" vertical="center"/>
      <protection locked="0"/>
    </xf>
    <xf numFmtId="0" fontId="49" fillId="0" borderId="19" xfId="0" applyFont="1" applyFill="1" applyBorder="1" applyAlignment="1">
      <alignment horizontal="center" vertical="center"/>
    </xf>
    <xf numFmtId="2" fontId="49" fillId="0" borderId="19" xfId="0" applyNumberFormat="1" applyFont="1" applyFill="1" applyBorder="1" applyAlignment="1" applyProtection="1">
      <alignment horizontal="center" vertical="center"/>
      <protection locked="0"/>
    </xf>
    <xf numFmtId="0" fontId="46" fillId="24" borderId="35" xfId="0" applyFont="1" applyFill="1" applyBorder="1" applyAlignment="1" applyProtection="1">
      <alignment horizontal="center" vertical="center"/>
      <protection locked="0"/>
    </xf>
    <xf numFmtId="0" fontId="50" fillId="24" borderId="9" xfId="0" applyFont="1" applyFill="1" applyBorder="1" applyAlignment="1" applyProtection="1">
      <alignment horizontal="center" vertical="center"/>
      <protection locked="0"/>
    </xf>
    <xf numFmtId="0" fontId="46" fillId="24" borderId="9" xfId="0" applyFont="1" applyFill="1" applyBorder="1" applyAlignment="1" applyProtection="1">
      <alignment horizontal="center" vertical="center"/>
      <protection locked="0"/>
    </xf>
    <xf numFmtId="0" fontId="45" fillId="24" borderId="9" xfId="0" applyFont="1" applyFill="1" applyBorder="1" applyAlignment="1" applyProtection="1">
      <alignment horizontal="center" vertical="center"/>
      <protection locked="0"/>
    </xf>
    <xf numFmtId="0" fontId="46" fillId="24" borderId="32" xfId="0" applyFont="1" applyFill="1" applyBorder="1" applyAlignment="1" applyProtection="1">
      <alignment horizontal="center" vertical="center"/>
      <protection locked="0"/>
    </xf>
    <xf numFmtId="2" fontId="50" fillId="24" borderId="1" xfId="0" applyNumberFormat="1" applyFont="1" applyFill="1" applyBorder="1" applyAlignment="1" applyProtection="1">
      <alignment horizontal="center" vertical="center"/>
      <protection locked="0"/>
    </xf>
    <xf numFmtId="0" fontId="50" fillId="24" borderId="1" xfId="0" applyFont="1" applyFill="1" applyBorder="1" applyAlignment="1" applyProtection="1">
      <alignment horizontal="center" vertical="center"/>
      <protection locked="0"/>
    </xf>
    <xf numFmtId="0" fontId="47" fillId="24" borderId="37" xfId="0" applyFont="1" applyFill="1" applyBorder="1" applyAlignment="1">
      <alignment horizontal="center" vertical="center" textRotation="90" wrapText="1"/>
    </xf>
    <xf numFmtId="0" fontId="47" fillId="24" borderId="22" xfId="0" applyFont="1" applyFill="1" applyBorder="1" applyAlignment="1">
      <alignment horizontal="center" vertical="center" textRotation="90" wrapText="1"/>
    </xf>
    <xf numFmtId="0" fontId="47" fillId="24" borderId="23" xfId="0" applyFont="1" applyFill="1" applyBorder="1" applyAlignment="1">
      <alignment horizontal="center" vertical="center" textRotation="90" wrapText="1"/>
    </xf>
    <xf numFmtId="49" fontId="43" fillId="9" borderId="16" xfId="0" applyNumberFormat="1" applyFont="1" applyFill="1" applyBorder="1" applyAlignment="1" applyProtection="1">
      <alignment horizontal="center" vertical="top" wrapText="1"/>
      <protection locked="0"/>
    </xf>
    <xf numFmtId="49" fontId="49" fillId="9" borderId="16" xfId="0" applyNumberFormat="1" applyFont="1" applyFill="1" applyBorder="1" applyAlignment="1" applyProtection="1">
      <alignment horizontal="center" vertical="top" wrapText="1"/>
      <protection locked="0"/>
    </xf>
    <xf numFmtId="0" fontId="49" fillId="9" borderId="16" xfId="0" applyFont="1" applyFill="1" applyBorder="1" applyAlignment="1" applyProtection="1">
      <alignment horizontal="center" vertical="top" wrapText="1"/>
      <protection locked="0"/>
    </xf>
    <xf numFmtId="49" fontId="49" fillId="9" borderId="16" xfId="0" applyNumberFormat="1" applyFont="1" applyFill="1" applyBorder="1" applyAlignment="1">
      <alignment horizontal="center" vertical="top" wrapText="1"/>
    </xf>
    <xf numFmtId="49" fontId="43" fillId="0" borderId="0" xfId="0" applyNumberFormat="1" applyFont="1" applyFill="1" applyBorder="1" applyAlignment="1" applyProtection="1">
      <alignment horizontal="center" vertical="top" wrapText="1"/>
      <protection locked="0"/>
    </xf>
    <xf numFmtId="49" fontId="49" fillId="0" borderId="0" xfId="0" applyNumberFormat="1" applyFont="1" applyFill="1" applyBorder="1" applyAlignment="1" applyProtection="1">
      <alignment horizontal="center" vertical="top" wrapText="1"/>
      <protection locked="0"/>
    </xf>
    <xf numFmtId="0" fontId="49" fillId="0" borderId="0" xfId="0" applyFont="1" applyFill="1" applyBorder="1" applyAlignment="1" applyProtection="1">
      <alignment horizontal="center" vertical="top" wrapText="1"/>
      <protection locked="0"/>
    </xf>
    <xf numFmtId="49" fontId="49" fillId="0" borderId="0" xfId="0" applyNumberFormat="1" applyFont="1" applyFill="1" applyBorder="1" applyAlignment="1">
      <alignment horizontal="center" vertical="top" wrapText="1"/>
    </xf>
    <xf numFmtId="0" fontId="39" fillId="23" borderId="47" xfId="0" applyFont="1" applyFill="1" applyBorder="1" applyAlignment="1">
      <alignment horizontal="center"/>
    </xf>
    <xf numFmtId="0" fontId="39" fillId="23" borderId="27" xfId="0" applyFont="1" applyFill="1" applyBorder="1" applyAlignment="1">
      <alignment horizontal="center"/>
    </xf>
    <xf numFmtId="0" fontId="39" fillId="23" borderId="30" xfId="0" applyFont="1" applyFill="1" applyBorder="1" applyAlignment="1">
      <alignment horizontal="center"/>
    </xf>
    <xf numFmtId="49" fontId="51" fillId="25" borderId="16" xfId="0" applyNumberFormat="1" applyFont="1" applyFill="1" applyBorder="1" applyAlignment="1" applyProtection="1">
      <alignment horizontal="center" vertical="center" wrapText="1"/>
      <protection locked="0"/>
    </xf>
    <xf numFmtId="49" fontId="52" fillId="25" borderId="16" xfId="0" applyNumberFormat="1" applyFont="1" applyFill="1" applyBorder="1" applyAlignment="1" applyProtection="1">
      <alignment horizontal="center" vertical="center" wrapText="1"/>
      <protection locked="0"/>
    </xf>
    <xf numFmtId="0" fontId="52" fillId="25" borderId="16" xfId="0" applyFont="1" applyFill="1" applyBorder="1" applyAlignment="1" applyProtection="1">
      <alignment horizontal="center" vertical="center" wrapText="1"/>
      <protection locked="0"/>
    </xf>
    <xf numFmtId="49" fontId="52" fillId="25" borderId="16" xfId="0" applyNumberFormat="1" applyFont="1" applyFill="1" applyBorder="1" applyAlignment="1">
      <alignment horizontal="center" vertical="center" wrapText="1"/>
    </xf>
    <xf numFmtId="49" fontId="43" fillId="24" borderId="60" xfId="0" applyNumberFormat="1" applyFont="1" applyFill="1" applyBorder="1" applyAlignment="1" applyProtection="1">
      <alignment horizontal="center" vertical="center" wrapText="1"/>
      <protection locked="0"/>
    </xf>
    <xf numFmtId="49" fontId="49" fillId="24" borderId="60" xfId="0" applyNumberFormat="1" applyFont="1" applyFill="1" applyBorder="1" applyAlignment="1" applyProtection="1">
      <alignment horizontal="center" vertical="center" wrapText="1"/>
      <protection locked="0"/>
    </xf>
    <xf numFmtId="0" fontId="49" fillId="24" borderId="60" xfId="0" applyFont="1" applyFill="1" applyBorder="1" applyAlignment="1" applyProtection="1">
      <alignment horizontal="center" vertical="center" wrapText="1"/>
      <protection locked="0"/>
    </xf>
    <xf numFmtId="49" fontId="49" fillId="24" borderId="60" xfId="0" applyNumberFormat="1" applyFont="1" applyFill="1" applyBorder="1" applyAlignment="1">
      <alignment horizontal="center" vertical="center" wrapText="1"/>
    </xf>
    <xf numFmtId="164" fontId="55" fillId="24" borderId="9" xfId="0" applyNumberFormat="1" applyFont="1" applyFill="1" applyBorder="1" applyAlignment="1">
      <alignment horizontal="center" vertical="top"/>
    </xf>
    <xf numFmtId="164" fontId="55" fillId="24" borderId="10" xfId="0" applyNumberFormat="1" applyFont="1" applyFill="1" applyBorder="1" applyAlignment="1">
      <alignment horizontal="center" vertical="top"/>
    </xf>
    <xf numFmtId="164" fontId="55" fillId="24" borderId="1" xfId="0" applyNumberFormat="1" applyFont="1" applyFill="1" applyBorder="1" applyAlignment="1">
      <alignment horizontal="center" vertical="top"/>
    </xf>
    <xf numFmtId="164" fontId="55" fillId="24" borderId="12" xfId="0" applyNumberFormat="1" applyFont="1" applyFill="1" applyBorder="1" applyAlignment="1">
      <alignment horizontal="center" vertical="top"/>
    </xf>
    <xf numFmtId="164" fontId="40" fillId="23" borderId="49" xfId="0" applyNumberFormat="1" applyFont="1" applyFill="1" applyBorder="1" applyAlignment="1">
      <alignment horizontal="left" vertical="top"/>
    </xf>
    <xf numFmtId="164" fontId="55" fillId="24" borderId="14" xfId="0" applyNumberFormat="1" applyFont="1" applyFill="1" applyBorder="1" applyAlignment="1">
      <alignment horizontal="center" vertical="top"/>
    </xf>
    <xf numFmtId="164" fontId="55" fillId="24" borderId="15" xfId="0" applyNumberFormat="1" applyFont="1" applyFill="1" applyBorder="1" applyAlignment="1">
      <alignment horizontal="center" vertical="top"/>
    </xf>
    <xf numFmtId="164" fontId="56" fillId="0" borderId="20" xfId="0" applyNumberFormat="1" applyFont="1" applyFill="1" applyBorder="1" applyAlignment="1" applyProtection="1">
      <alignment horizontal="center" vertical="center" wrapText="1"/>
      <protection locked="0"/>
    </xf>
    <xf numFmtId="164" fontId="57" fillId="0" borderId="20" xfId="0" applyNumberFormat="1" applyFont="1" applyFill="1" applyBorder="1" applyAlignment="1" applyProtection="1">
      <alignment horizontal="center" vertical="center" wrapText="1"/>
      <protection locked="0"/>
    </xf>
    <xf numFmtId="164" fontId="57" fillId="0" borderId="20" xfId="0" applyNumberFormat="1" applyFont="1" applyFill="1" applyBorder="1" applyAlignment="1">
      <alignment horizontal="center" vertical="center" wrapText="1"/>
    </xf>
    <xf numFmtId="164" fontId="58" fillId="0" borderId="20" xfId="0" applyNumberFormat="1" applyFont="1" applyFill="1" applyBorder="1" applyAlignment="1" applyProtection="1">
      <alignment horizontal="center" vertical="center" wrapText="1"/>
      <protection locked="0"/>
    </xf>
    <xf numFmtId="164" fontId="55" fillId="24" borderId="6" xfId="0" applyNumberFormat="1" applyFont="1" applyFill="1" applyBorder="1" applyAlignment="1">
      <alignment horizontal="center" vertical="top"/>
    </xf>
    <xf numFmtId="164" fontId="55" fillId="24" borderId="41" xfId="0" applyNumberFormat="1" applyFont="1" applyFill="1" applyBorder="1" applyAlignment="1">
      <alignment horizontal="center" vertical="top"/>
    </xf>
    <xf numFmtId="0" fontId="59" fillId="0" borderId="20" xfId="0" applyFont="1" applyFill="1" applyBorder="1" applyAlignment="1" applyProtection="1">
      <alignment horizontal="center" vertical="center" wrapText="1"/>
      <protection locked="0"/>
    </xf>
    <xf numFmtId="0" fontId="60" fillId="0" borderId="20" xfId="0" applyFont="1" applyFill="1" applyBorder="1" applyAlignment="1" applyProtection="1">
      <alignment horizontal="center" vertical="center" wrapText="1"/>
      <protection locked="0"/>
    </xf>
    <xf numFmtId="49" fontId="60" fillId="0" borderId="20" xfId="0" applyNumberFormat="1" applyFont="1" applyFill="1" applyBorder="1" applyAlignment="1" applyProtection="1">
      <alignment horizontal="center" vertical="center" wrapText="1"/>
      <protection locked="0"/>
    </xf>
    <xf numFmtId="0" fontId="60" fillId="0" borderId="20" xfId="0" applyFont="1" applyFill="1" applyBorder="1" applyAlignment="1">
      <alignment horizontal="center" vertical="center" wrapText="1"/>
    </xf>
    <xf numFmtId="2" fontId="60" fillId="0" borderId="20" xfId="0" applyNumberFormat="1" applyFont="1" applyFill="1" applyBorder="1" applyAlignment="1">
      <alignment horizontal="center" vertical="center" wrapText="1"/>
    </xf>
    <xf numFmtId="0" fontId="41" fillId="0" borderId="20" xfId="0" applyFont="1" applyFill="1" applyBorder="1" applyAlignment="1" applyProtection="1">
      <alignment horizontal="center" vertical="center" wrapText="1"/>
      <protection locked="0"/>
    </xf>
    <xf numFmtId="2" fontId="60" fillId="0" borderId="20" xfId="0" applyNumberFormat="1" applyFont="1" applyFill="1" applyBorder="1" applyAlignment="1" applyProtection="1">
      <alignment horizontal="center" vertical="center" wrapText="1"/>
      <protection locked="0"/>
    </xf>
    <xf numFmtId="49" fontId="50" fillId="24" borderId="9" xfId="0" applyNumberFormat="1" applyFont="1" applyFill="1" applyBorder="1" applyAlignment="1" applyProtection="1">
      <alignment horizontal="center" vertical="center" wrapText="1"/>
      <protection locked="0"/>
    </xf>
    <xf numFmtId="2" fontId="50" fillId="24" borderId="9" xfId="0" applyNumberFormat="1" applyFont="1" applyFill="1" applyBorder="1" applyAlignment="1">
      <alignment horizontal="center" vertical="center"/>
    </xf>
    <xf numFmtId="0" fontId="50" fillId="24" borderId="9" xfId="0" applyFont="1" applyFill="1" applyBorder="1" applyAlignment="1">
      <alignment horizontal="center" vertical="center"/>
    </xf>
    <xf numFmtId="2" fontId="50" fillId="24" borderId="9" xfId="0" applyNumberFormat="1" applyFont="1" applyFill="1" applyBorder="1" applyAlignment="1" applyProtection="1">
      <alignment horizontal="center" vertical="center"/>
      <protection locked="0"/>
    </xf>
    <xf numFmtId="0" fontId="46" fillId="24" borderId="10" xfId="0" applyFont="1" applyFill="1" applyBorder="1" applyAlignment="1" applyProtection="1">
      <alignment horizontal="center" vertical="center"/>
      <protection locked="0"/>
    </xf>
    <xf numFmtId="0" fontId="40" fillId="23" borderId="51" xfId="0" applyFont="1" applyFill="1" applyBorder="1" applyAlignment="1">
      <alignment horizontal="left" vertical="top"/>
    </xf>
    <xf numFmtId="49" fontId="50" fillId="24" borderId="1" xfId="0" applyNumberFormat="1" applyFont="1" applyFill="1" applyBorder="1" applyAlignment="1" applyProtection="1">
      <alignment horizontal="center" vertical="center" wrapText="1"/>
      <protection locked="0"/>
    </xf>
    <xf numFmtId="0" fontId="46" fillId="24" borderId="1" xfId="0" applyFont="1" applyFill="1" applyBorder="1" applyAlignment="1" applyProtection="1">
      <alignment horizontal="center" vertical="center"/>
      <protection locked="0"/>
    </xf>
    <xf numFmtId="2" fontId="50" fillId="24" borderId="1" xfId="0" applyNumberFormat="1" applyFont="1" applyFill="1" applyBorder="1" applyAlignment="1">
      <alignment horizontal="center" vertical="center"/>
    </xf>
    <xf numFmtId="0" fontId="45" fillId="24" borderId="1" xfId="0" applyFont="1" applyFill="1" applyBorder="1" applyAlignment="1" applyProtection="1">
      <alignment horizontal="center" vertical="center"/>
      <protection locked="0"/>
    </xf>
    <xf numFmtId="0" fontId="50" fillId="24" borderId="1" xfId="0" applyFont="1" applyFill="1" applyBorder="1" applyAlignment="1">
      <alignment horizontal="center" vertical="center"/>
    </xf>
    <xf numFmtId="0" fontId="46" fillId="24" borderId="12" xfId="0" applyFont="1" applyFill="1" applyBorder="1" applyAlignment="1" applyProtection="1">
      <alignment horizontal="center" vertical="center"/>
      <protection locked="0"/>
    </xf>
    <xf numFmtId="0" fontId="40" fillId="23" borderId="53" xfId="0" applyFont="1" applyFill="1" applyBorder="1" applyAlignment="1">
      <alignment horizontal="left" vertical="top"/>
    </xf>
    <xf numFmtId="0" fontId="47" fillId="0" borderId="0" xfId="0" applyFont="1" applyFill="1" applyBorder="1" applyAlignment="1">
      <alignment horizontal="left" vertical="top" wrapText="1"/>
    </xf>
    <xf numFmtId="0" fontId="61" fillId="24" borderId="36" xfId="0" applyFont="1" applyFill="1" applyBorder="1" applyAlignment="1" applyProtection="1">
      <alignment horizontal="center" vertical="center" textRotation="90" wrapText="1"/>
      <protection locked="0"/>
    </xf>
    <xf numFmtId="0" fontId="62" fillId="24" borderId="14" xfId="0" applyFont="1" applyFill="1" applyBorder="1" applyAlignment="1" applyProtection="1">
      <alignment horizontal="center" vertical="center" textRotation="90" wrapText="1"/>
      <protection locked="0"/>
    </xf>
    <xf numFmtId="49" fontId="62" fillId="24" borderId="14" xfId="0" applyNumberFormat="1" applyFont="1" applyFill="1" applyBorder="1" applyAlignment="1" applyProtection="1">
      <alignment horizontal="center" vertical="center" textRotation="90" wrapText="1"/>
      <protection locked="0"/>
    </xf>
    <xf numFmtId="0" fontId="61" fillId="24" borderId="14" xfId="0" applyFont="1" applyFill="1" applyBorder="1" applyAlignment="1" applyProtection="1">
      <alignment horizontal="center" vertical="center" textRotation="90" wrapText="1"/>
      <protection locked="0"/>
    </xf>
    <xf numFmtId="0" fontId="62" fillId="24" borderId="14" xfId="0" applyFont="1" applyFill="1" applyBorder="1" applyAlignment="1">
      <alignment horizontal="center" vertical="center" textRotation="90" wrapText="1"/>
    </xf>
    <xf numFmtId="2" fontId="62" fillId="24" borderId="14" xfId="0" applyNumberFormat="1" applyFont="1" applyFill="1" applyBorder="1" applyAlignment="1">
      <alignment horizontal="center" vertical="center" textRotation="90" wrapText="1"/>
    </xf>
    <xf numFmtId="0" fontId="47" fillId="24" borderId="14" xfId="0" applyFont="1" applyFill="1" applyBorder="1" applyAlignment="1" applyProtection="1">
      <alignment horizontal="center" vertical="center" textRotation="90" wrapText="1"/>
      <protection locked="0"/>
    </xf>
    <xf numFmtId="2" fontId="62" fillId="24" borderId="14" xfId="0" applyNumberFormat="1" applyFont="1" applyFill="1" applyBorder="1" applyAlignment="1" applyProtection="1">
      <alignment horizontal="center" vertical="center" textRotation="90" wrapText="1"/>
      <protection locked="0"/>
    </xf>
    <xf numFmtId="0" fontId="61" fillId="24" borderId="15" xfId="0" applyFont="1" applyFill="1" applyBorder="1" applyAlignment="1" applyProtection="1">
      <alignment horizontal="center" vertical="center" textRotation="90" wrapText="1"/>
      <protection locked="0"/>
    </xf>
    <xf numFmtId="0" fontId="41" fillId="0" borderId="0" xfId="0" applyFont="1" applyFill="1" applyBorder="1" applyAlignment="1">
      <alignment horizontal="left" vertical="top" wrapText="1"/>
    </xf>
    <xf numFmtId="0" fontId="59" fillId="0" borderId="18" xfId="0" applyFont="1" applyFill="1" applyBorder="1" applyAlignment="1" applyProtection="1">
      <alignment horizontal="center" vertical="center" wrapText="1"/>
      <protection locked="0"/>
    </xf>
    <xf numFmtId="0" fontId="60" fillId="0" borderId="18" xfId="0" applyFont="1" applyFill="1" applyBorder="1" applyAlignment="1" applyProtection="1">
      <alignment horizontal="center" vertical="center" wrapText="1"/>
      <protection locked="0"/>
    </xf>
    <xf numFmtId="49" fontId="60" fillId="0" borderId="18" xfId="0" applyNumberFormat="1" applyFont="1" applyFill="1" applyBorder="1" applyAlignment="1" applyProtection="1">
      <alignment horizontal="center" vertical="center" wrapText="1"/>
      <protection locked="0"/>
    </xf>
    <xf numFmtId="0" fontId="60" fillId="0" borderId="18" xfId="0" applyFont="1" applyFill="1" applyBorder="1" applyAlignment="1">
      <alignment horizontal="center" vertical="center" wrapText="1"/>
    </xf>
    <xf numFmtId="2" fontId="60" fillId="0" borderId="18" xfId="0" applyNumberFormat="1" applyFont="1" applyFill="1" applyBorder="1" applyAlignment="1">
      <alignment horizontal="center" vertical="center" wrapText="1"/>
    </xf>
    <xf numFmtId="0" fontId="41" fillId="0" borderId="18" xfId="0" applyFont="1" applyFill="1" applyBorder="1" applyAlignment="1" applyProtection="1">
      <alignment horizontal="center" vertical="center" wrapText="1"/>
      <protection locked="0"/>
    </xf>
    <xf numFmtId="2" fontId="60" fillId="0" borderId="18" xfId="0" applyNumberFormat="1" applyFont="1" applyFill="1" applyBorder="1" applyAlignment="1" applyProtection="1">
      <alignment horizontal="center" vertical="center" wrapText="1"/>
      <protection locked="0"/>
    </xf>
    <xf numFmtId="0" fontId="46" fillId="24" borderId="35" xfId="0" applyFont="1" applyFill="1" applyBorder="1" applyAlignment="1" applyProtection="1">
      <alignment horizontal="center" vertical="center" wrapText="1"/>
      <protection locked="0"/>
    </xf>
    <xf numFmtId="0" fontId="50" fillId="24" borderId="9" xfId="0" applyFont="1" applyFill="1" applyBorder="1" applyAlignment="1" applyProtection="1">
      <alignment horizontal="center" vertical="center" wrapText="1"/>
      <protection locked="0"/>
    </xf>
    <xf numFmtId="0" fontId="46" fillId="24" borderId="9" xfId="0" applyFont="1" applyFill="1" applyBorder="1" applyAlignment="1" applyProtection="1">
      <alignment horizontal="center" vertical="center" wrapText="1"/>
      <protection locked="0"/>
    </xf>
    <xf numFmtId="2" fontId="50" fillId="24" borderId="9" xfId="0" applyNumberFormat="1" applyFont="1" applyFill="1" applyBorder="1" applyAlignment="1">
      <alignment horizontal="center" vertical="center" wrapText="1"/>
    </xf>
    <xf numFmtId="0" fontId="50" fillId="24" borderId="9" xfId="0" applyFont="1" applyFill="1" applyBorder="1" applyAlignment="1">
      <alignment horizontal="center" vertical="center" wrapText="1"/>
    </xf>
    <xf numFmtId="0" fontId="45" fillId="24" borderId="9" xfId="0" applyFont="1" applyFill="1" applyBorder="1" applyAlignment="1" applyProtection="1">
      <alignment horizontal="center" vertical="center" wrapText="1"/>
      <protection locked="0"/>
    </xf>
    <xf numFmtId="2" fontId="50" fillId="24" borderId="9" xfId="0" applyNumberFormat="1" applyFont="1" applyFill="1" applyBorder="1" applyAlignment="1" applyProtection="1">
      <alignment horizontal="center" vertical="center" wrapText="1"/>
      <protection locked="0"/>
    </xf>
    <xf numFmtId="0" fontId="46" fillId="24" borderId="10" xfId="0" applyFont="1" applyFill="1" applyBorder="1" applyAlignment="1" applyProtection="1">
      <alignment horizontal="center" vertical="center" wrapText="1"/>
      <protection locked="0"/>
    </xf>
    <xf numFmtId="0" fontId="50" fillId="24" borderId="1" xfId="0" applyFont="1" applyFill="1" applyBorder="1" applyAlignment="1" applyProtection="1">
      <alignment horizontal="center" vertical="center" wrapText="1"/>
      <protection locked="0"/>
    </xf>
    <xf numFmtId="0" fontId="40" fillId="23" borderId="57" xfId="0" applyFont="1" applyFill="1" applyBorder="1" applyAlignment="1">
      <alignment horizontal="left" vertical="top"/>
    </xf>
    <xf numFmtId="0" fontId="59" fillId="24" borderId="15" xfId="0" applyFont="1" applyFill="1" applyBorder="1" applyAlignment="1" applyProtection="1">
      <alignment horizontal="center" vertical="center" textRotation="90" wrapText="1"/>
      <protection locked="0"/>
    </xf>
    <xf numFmtId="0" fontId="43" fillId="0" borderId="20" xfId="0" applyFont="1" applyFill="1" applyBorder="1" applyAlignment="1" applyProtection="1">
      <alignment horizontal="center" vertical="center"/>
      <protection locked="0"/>
    </xf>
    <xf numFmtId="0" fontId="49" fillId="0" borderId="20" xfId="0" applyFont="1" applyFill="1" applyBorder="1" applyAlignment="1" applyProtection="1">
      <alignment horizontal="center" vertical="center"/>
      <protection locked="0"/>
    </xf>
    <xf numFmtId="49" fontId="49" fillId="0" borderId="20" xfId="0" applyNumberFormat="1" applyFont="1" applyFill="1" applyBorder="1" applyAlignment="1" applyProtection="1">
      <alignment horizontal="center" vertical="center" wrapText="1"/>
      <protection locked="0"/>
    </xf>
    <xf numFmtId="0" fontId="49" fillId="0" borderId="20" xfId="0" applyFont="1" applyFill="1" applyBorder="1" applyAlignment="1">
      <alignment horizontal="center" vertical="center"/>
    </xf>
    <xf numFmtId="2" fontId="49" fillId="0" borderId="20" xfId="0" applyNumberFormat="1" applyFont="1" applyFill="1" applyBorder="1" applyAlignment="1">
      <alignment horizontal="center" vertical="center"/>
    </xf>
    <xf numFmtId="0" fontId="40" fillId="0" borderId="20" xfId="0" applyFont="1" applyFill="1" applyBorder="1" applyAlignment="1" applyProtection="1">
      <alignment horizontal="center" vertical="center"/>
      <protection locked="0"/>
    </xf>
    <xf numFmtId="2" fontId="49" fillId="0" borderId="20" xfId="0" applyNumberFormat="1" applyFont="1" applyFill="1" applyBorder="1" applyAlignment="1" applyProtection="1">
      <alignment horizontal="center" vertical="center"/>
      <protection locked="0"/>
    </xf>
    <xf numFmtId="0" fontId="50" fillId="24" borderId="35" xfId="0" applyFont="1" applyFill="1" applyBorder="1" applyAlignment="1" applyProtection="1">
      <alignment horizontal="center" vertical="center"/>
      <protection locked="0"/>
    </xf>
    <xf numFmtId="0" fontId="50" fillId="24" borderId="10" xfId="0" applyFont="1" applyFill="1" applyBorder="1" applyAlignment="1" applyProtection="1">
      <alignment horizontal="center" vertical="center"/>
      <protection locked="0"/>
    </xf>
    <xf numFmtId="0" fontId="46" fillId="0" borderId="18" xfId="0" applyFont="1" applyFill="1" applyBorder="1" applyAlignment="1" applyProtection="1">
      <alignment horizontal="center" vertical="center"/>
      <protection locked="0"/>
    </xf>
    <xf numFmtId="0" fontId="50" fillId="0" borderId="18" xfId="0" applyFont="1" applyFill="1" applyBorder="1" applyAlignment="1" applyProtection="1">
      <alignment horizontal="center" vertical="center"/>
      <protection locked="0"/>
    </xf>
    <xf numFmtId="49" fontId="50" fillId="0" borderId="18" xfId="0" applyNumberFormat="1" applyFont="1" applyFill="1" applyBorder="1" applyAlignment="1" applyProtection="1">
      <alignment horizontal="center" vertical="center" wrapText="1"/>
      <protection locked="0"/>
    </xf>
    <xf numFmtId="0" fontId="50" fillId="0" borderId="18" xfId="0" applyFont="1" applyFill="1" applyBorder="1" applyAlignment="1">
      <alignment horizontal="center" vertical="center"/>
    </xf>
    <xf numFmtId="2" fontId="50" fillId="0" borderId="18" xfId="0" applyNumberFormat="1" applyFont="1" applyFill="1" applyBorder="1" applyAlignment="1">
      <alignment horizontal="center" vertical="center"/>
    </xf>
    <xf numFmtId="0" fontId="45" fillId="0" borderId="18" xfId="0" applyFont="1" applyFill="1" applyBorder="1" applyAlignment="1" applyProtection="1">
      <alignment horizontal="center" vertical="center"/>
      <protection locked="0"/>
    </xf>
    <xf numFmtId="2" fontId="50" fillId="0" borderId="18" xfId="0" applyNumberFormat="1" applyFont="1" applyFill="1" applyBorder="1" applyAlignment="1" applyProtection="1">
      <alignment horizontal="center" vertical="center"/>
      <protection locked="0"/>
    </xf>
    <xf numFmtId="0" fontId="42" fillId="0" borderId="0" xfId="0" applyFont="1" applyFill="1" applyBorder="1" applyAlignment="1">
      <alignment horizontal="left" vertical="top" wrapText="1"/>
    </xf>
    <xf numFmtId="0" fontId="63" fillId="0" borderId="19" xfId="0" applyFont="1" applyFill="1" applyBorder="1" applyAlignment="1">
      <alignment horizontal="center" vertical="center" wrapText="1"/>
    </xf>
    <xf numFmtId="0" fontId="45" fillId="8" borderId="37" xfId="0" applyFont="1" applyFill="1" applyBorder="1" applyAlignment="1">
      <alignment horizontal="center" vertical="center" wrapText="1"/>
    </xf>
    <xf numFmtId="0" fontId="45" fillId="8" borderId="22" xfId="0" applyFont="1" applyFill="1" applyBorder="1" applyAlignment="1">
      <alignment horizontal="center" vertical="center" wrapText="1"/>
    </xf>
    <xf numFmtId="0" fontId="45" fillId="8" borderId="23" xfId="0" applyFont="1" applyFill="1" applyBorder="1" applyAlignment="1">
      <alignment horizontal="center" vertical="center" wrapText="1"/>
    </xf>
    <xf numFmtId="0" fontId="41" fillId="23" borderId="51" xfId="0" applyFont="1" applyFill="1" applyBorder="1" applyAlignment="1">
      <alignment horizontal="left" vertical="top" wrapText="1"/>
    </xf>
    <xf numFmtId="0" fontId="45" fillId="24" borderId="5" xfId="0" applyFont="1" applyFill="1" applyBorder="1" applyAlignment="1">
      <alignment horizontal="center" vertical="center" wrapText="1"/>
    </xf>
    <xf numFmtId="0" fontId="45" fillId="23" borderId="39" xfId="0" applyFont="1" applyFill="1" applyBorder="1" applyAlignment="1">
      <alignment horizontal="center" vertical="center" wrapText="1"/>
    </xf>
    <xf numFmtId="0" fontId="45" fillId="23" borderId="24" xfId="0" applyFont="1" applyFill="1" applyBorder="1" applyAlignment="1">
      <alignment horizontal="center" vertical="center" wrapText="1"/>
    </xf>
    <xf numFmtId="0" fontId="45" fillId="23" borderId="7" xfId="0" applyFont="1" applyFill="1" applyBorder="1" applyAlignment="1">
      <alignment horizontal="center" vertical="center" wrapText="1"/>
    </xf>
    <xf numFmtId="0" fontId="45" fillId="23" borderId="0" xfId="0" applyFont="1" applyFill="1" applyBorder="1" applyAlignment="1">
      <alignment horizontal="center" vertical="center" wrapText="1"/>
    </xf>
    <xf numFmtId="0" fontId="45" fillId="23" borderId="25" xfId="0" applyFont="1" applyFill="1" applyBorder="1" applyAlignment="1">
      <alignment horizontal="center" vertical="center" wrapText="1"/>
    </xf>
    <xf numFmtId="0" fontId="45" fillId="24" borderId="9" xfId="0" applyFont="1" applyFill="1" applyBorder="1" applyAlignment="1">
      <alignment horizontal="center" vertical="center" wrapText="1"/>
    </xf>
    <xf numFmtId="0" fontId="45" fillId="23" borderId="42" xfId="0" applyFont="1" applyFill="1" applyBorder="1" applyAlignment="1">
      <alignment horizontal="center" vertical="center" wrapText="1"/>
    </xf>
    <xf numFmtId="0" fontId="41" fillId="23" borderId="53" xfId="0" applyFont="1" applyFill="1" applyBorder="1" applyAlignment="1">
      <alignment horizontal="left" vertical="top" wrapText="1"/>
    </xf>
    <xf numFmtId="0" fontId="45" fillId="24" borderId="1" xfId="0" applyFont="1" applyFill="1" applyBorder="1" applyAlignment="1">
      <alignment horizontal="center" vertical="center" wrapText="1"/>
    </xf>
    <xf numFmtId="0" fontId="45" fillId="23" borderId="43" xfId="0" applyFont="1" applyFill="1" applyBorder="1" applyAlignment="1">
      <alignment horizontal="center" vertical="center" wrapText="1"/>
    </xf>
    <xf numFmtId="0" fontId="41" fillId="23" borderId="55" xfId="0" applyFont="1" applyFill="1" applyBorder="1" applyAlignment="1">
      <alignment horizontal="left" vertical="top" wrapText="1"/>
    </xf>
    <xf numFmtId="0" fontId="41" fillId="24" borderId="26" xfId="0" applyFont="1" applyFill="1" applyBorder="1" applyAlignment="1">
      <alignment horizontal="center" vertical="center" textRotation="90" wrapText="1"/>
    </xf>
    <xf numFmtId="0" fontId="41" fillId="23" borderId="29" xfId="0" applyFont="1" applyFill="1" applyBorder="1" applyAlignment="1">
      <alignment horizontal="center" vertical="center" textRotation="90" wrapText="1"/>
    </xf>
    <xf numFmtId="0" fontId="41" fillId="23" borderId="26" xfId="0" applyFont="1" applyFill="1" applyBorder="1" applyAlignment="1">
      <alignment horizontal="center" vertical="center" textRotation="90" wrapText="1"/>
    </xf>
    <xf numFmtId="0" fontId="47" fillId="24" borderId="29" xfId="0" applyFont="1" applyFill="1" applyBorder="1" applyAlignment="1">
      <alignment horizontal="center" vertical="center" textRotation="90" wrapText="1"/>
    </xf>
    <xf numFmtId="0" fontId="63" fillId="23" borderId="29" xfId="0" applyFont="1" applyFill="1" applyBorder="1" applyAlignment="1">
      <alignment horizontal="center" vertical="center" textRotation="90" wrapText="1"/>
    </xf>
    <xf numFmtId="0" fontId="41" fillId="23" borderId="27" xfId="0" applyFont="1" applyFill="1" applyBorder="1" applyAlignment="1">
      <alignment horizontal="center" vertical="center" textRotation="90" wrapText="1"/>
    </xf>
    <xf numFmtId="0" fontId="47" fillId="23" borderId="28" xfId="0" applyFont="1" applyFill="1" applyBorder="1" applyAlignment="1">
      <alignment horizontal="center" vertical="center" textRotation="90" wrapText="1"/>
    </xf>
    <xf numFmtId="0" fontId="47" fillId="23" borderId="29" xfId="0" applyFont="1" applyFill="1" applyBorder="1" applyAlignment="1">
      <alignment horizontal="center" vertical="center" textRotation="90" wrapText="1"/>
    </xf>
    <xf numFmtId="0" fontId="47" fillId="23" borderId="27" xfId="0" applyFont="1" applyFill="1" applyBorder="1" applyAlignment="1">
      <alignment horizontal="center" vertical="center" textRotation="90" wrapText="1"/>
    </xf>
    <xf numFmtId="0" fontId="47" fillId="23" borderId="26" xfId="0" applyFont="1" applyFill="1" applyBorder="1" applyAlignment="1">
      <alignment horizontal="center" vertical="center" textRotation="90" wrapText="1"/>
    </xf>
    <xf numFmtId="0" fontId="47" fillId="23" borderId="31" xfId="0" applyFont="1" applyFill="1" applyBorder="1" applyAlignment="1">
      <alignment horizontal="center" vertical="center" textRotation="90" wrapText="1"/>
    </xf>
    <xf numFmtId="0" fontId="45" fillId="0" borderId="18" xfId="0" applyFont="1" applyFill="1" applyBorder="1" applyAlignment="1">
      <alignment horizontal="center" vertical="center"/>
    </xf>
    <xf numFmtId="0" fontId="63" fillId="0" borderId="0" xfId="0" applyFont="1" applyFill="1" applyBorder="1" applyAlignment="1">
      <alignment horizontal="left" vertical="top" wrapText="1"/>
    </xf>
    <xf numFmtId="0" fontId="50" fillId="8" borderId="37" xfId="0" applyFont="1" applyFill="1" applyBorder="1" applyAlignment="1" applyProtection="1">
      <alignment horizontal="center" vertical="center"/>
      <protection locked="0"/>
    </xf>
    <xf numFmtId="0" fontId="50" fillId="8" borderId="22" xfId="0" applyFont="1" applyFill="1" applyBorder="1" applyAlignment="1" applyProtection="1">
      <alignment horizontal="center" vertical="center"/>
      <protection locked="0"/>
    </xf>
    <xf numFmtId="0" fontId="46" fillId="8" borderId="22" xfId="0" applyFont="1" applyFill="1" applyBorder="1" applyAlignment="1" applyProtection="1">
      <alignment horizontal="center" vertical="center"/>
      <protection locked="0"/>
    </xf>
    <xf numFmtId="0" fontId="50" fillId="8" borderId="23" xfId="0" applyFont="1" applyFill="1" applyBorder="1" applyAlignment="1" applyProtection="1">
      <alignment horizontal="center" vertical="center"/>
      <protection locked="0"/>
    </xf>
    <xf numFmtId="0" fontId="40" fillId="23" borderId="51" xfId="0" applyFont="1" applyFill="1" applyBorder="1" applyAlignment="1" applyProtection="1">
      <alignment horizontal="left"/>
      <protection locked="0"/>
    </xf>
    <xf numFmtId="0" fontId="45" fillId="23" borderId="39" xfId="0" applyFont="1" applyFill="1" applyBorder="1" applyAlignment="1">
      <alignment horizontal="center" vertical="center"/>
    </xf>
    <xf numFmtId="0" fontId="46" fillId="27" borderId="24" xfId="0" applyFont="1" applyFill="1" applyBorder="1" applyAlignment="1">
      <alignment horizontal="center" vertical="center"/>
    </xf>
    <xf numFmtId="0" fontId="46" fillId="26" borderId="5" xfId="0" applyFont="1" applyFill="1" applyBorder="1" applyAlignment="1">
      <alignment horizontal="center" vertical="center"/>
    </xf>
    <xf numFmtId="0" fontId="46" fillId="24" borderId="5" xfId="0" applyFont="1" applyFill="1" applyBorder="1" applyAlignment="1" applyProtection="1">
      <alignment horizontal="center" vertical="center"/>
      <protection locked="0"/>
    </xf>
    <xf numFmtId="0" fontId="46" fillId="27" borderId="39" xfId="0" applyFont="1" applyFill="1" applyBorder="1" applyAlignment="1">
      <alignment horizontal="center" vertical="center"/>
    </xf>
    <xf numFmtId="0" fontId="46" fillId="27" borderId="7" xfId="0" applyFont="1" applyFill="1" applyBorder="1" applyAlignment="1">
      <alignment horizontal="center" vertical="center"/>
    </xf>
    <xf numFmtId="0" fontId="45" fillId="23" borderId="24" xfId="0" applyFont="1" applyFill="1" applyBorder="1" applyAlignment="1">
      <alignment horizontal="center" vertical="center"/>
    </xf>
    <xf numFmtId="0" fontId="45" fillId="23" borderId="43" xfId="0" applyFont="1" applyFill="1" applyBorder="1" applyAlignment="1">
      <alignment horizontal="center" vertical="center"/>
    </xf>
    <xf numFmtId="0" fontId="40" fillId="23" borderId="53" xfId="0" applyFont="1" applyFill="1" applyBorder="1" applyAlignment="1" applyProtection="1">
      <alignment horizontal="left" wrapText="1"/>
      <protection locked="0"/>
    </xf>
    <xf numFmtId="0" fontId="45" fillId="23" borderId="7" xfId="0" applyFont="1" applyFill="1" applyBorder="1" applyAlignment="1">
      <alignment horizontal="center" vertical="center"/>
    </xf>
    <xf numFmtId="0" fontId="46" fillId="26" borderId="1" xfId="0" applyFont="1" applyFill="1" applyBorder="1" applyAlignment="1">
      <alignment horizontal="center" vertical="center"/>
    </xf>
    <xf numFmtId="0" fontId="46" fillId="26" borderId="29" xfId="0" applyFont="1" applyFill="1" applyBorder="1" applyAlignment="1">
      <alignment horizontal="center" vertical="center" wrapText="1"/>
    </xf>
    <xf numFmtId="0" fontId="63" fillId="23" borderId="29" xfId="0" applyFont="1" applyFill="1" applyBorder="1" applyAlignment="1">
      <alignment horizontal="center" vertical="center" wrapText="1"/>
    </xf>
    <xf numFmtId="0" fontId="45" fillId="23" borderId="29" xfId="0" applyFont="1" applyFill="1" applyBorder="1" applyAlignment="1">
      <alignment horizontal="center" vertical="center" wrapText="1"/>
    </xf>
    <xf numFmtId="0" fontId="45" fillId="0" borderId="0" xfId="0" applyFont="1" applyFill="1" applyBorder="1" applyAlignment="1">
      <alignment horizontal="left" vertical="top"/>
    </xf>
    <xf numFmtId="0" fontId="45" fillId="0" borderId="19" xfId="0" applyFont="1" applyFill="1" applyBorder="1" applyAlignment="1">
      <alignment horizontal="center" vertical="center"/>
    </xf>
    <xf numFmtId="0" fontId="45" fillId="23" borderId="25" xfId="0" applyFont="1" applyFill="1" applyBorder="1" applyAlignment="1">
      <alignment horizontal="center" vertical="center"/>
    </xf>
    <xf numFmtId="0" fontId="48" fillId="26" borderId="26" xfId="0" applyFont="1" applyFill="1" applyBorder="1" applyAlignment="1">
      <alignment horizontal="center" vertical="center" textRotation="90" wrapText="1"/>
    </xf>
    <xf numFmtId="0" fontId="43" fillId="26" borderId="26" xfId="0" applyFont="1" applyFill="1" applyBorder="1" applyAlignment="1">
      <alignment horizontal="center" vertical="center" textRotation="90" wrapText="1"/>
    </xf>
    <xf numFmtId="0" fontId="48" fillId="26" borderId="29" xfId="0" applyFont="1" applyFill="1" applyBorder="1" applyAlignment="1">
      <alignment horizontal="center" vertical="center" textRotation="90" wrapText="1"/>
    </xf>
    <xf numFmtId="0" fontId="48" fillId="27" borderId="29" xfId="0" applyFont="1" applyFill="1" applyBorder="1" applyAlignment="1">
      <alignment horizontal="center" vertical="center" textRotation="90" wrapText="1"/>
    </xf>
    <xf numFmtId="0" fontId="61" fillId="23" borderId="29" xfId="0" applyFont="1" applyFill="1" applyBorder="1" applyAlignment="1" applyProtection="1">
      <alignment horizontal="center" vertical="center" textRotation="90" wrapText="1"/>
      <protection locked="0"/>
    </xf>
    <xf numFmtId="0" fontId="62" fillId="23" borderId="28" xfId="0" applyFont="1" applyFill="1" applyBorder="1" applyAlignment="1" applyProtection="1">
      <alignment horizontal="center" vertical="center" textRotation="90" wrapText="1"/>
      <protection locked="0"/>
    </xf>
    <xf numFmtId="0" fontId="61" fillId="23" borderId="29" xfId="0" applyFont="1" applyFill="1" applyBorder="1" applyAlignment="1">
      <alignment horizontal="center" vertical="center" textRotation="90" wrapText="1"/>
    </xf>
    <xf numFmtId="0" fontId="62" fillId="23" borderId="26" xfId="0" applyFont="1" applyFill="1" applyBorder="1" applyAlignment="1" applyProtection="1">
      <alignment horizontal="center" vertical="center" textRotation="90" wrapText="1"/>
      <protection locked="0"/>
    </xf>
    <xf numFmtId="0" fontId="48" fillId="26" borderId="31" xfId="0" applyFont="1" applyFill="1" applyBorder="1" applyAlignment="1">
      <alignment horizontal="center" vertical="center" textRotation="90" wrapText="1"/>
    </xf>
    <xf numFmtId="0" fontId="42" fillId="0" borderId="19" xfId="0" applyFont="1" applyFill="1" applyBorder="1" applyAlignment="1">
      <alignment horizontal="center" vertical="center"/>
    </xf>
    <xf numFmtId="0" fontId="63" fillId="23" borderId="26" xfId="0" applyFont="1" applyFill="1" applyBorder="1" applyAlignment="1">
      <alignment horizontal="center" vertical="center" wrapText="1"/>
    </xf>
    <xf numFmtId="0" fontId="42" fillId="23" borderId="26" xfId="0" applyFont="1" applyFill="1" applyBorder="1" applyAlignment="1">
      <alignment horizontal="center" vertical="center" wrapText="1"/>
    </xf>
    <xf numFmtId="0" fontId="42" fillId="23" borderId="29" xfId="0" applyFont="1" applyFill="1" applyBorder="1" applyAlignment="1">
      <alignment horizontal="center" vertical="center" wrapText="1"/>
    </xf>
    <xf numFmtId="0" fontId="42" fillId="23" borderId="31" xfId="0" applyFont="1" applyFill="1" applyBorder="1" applyAlignment="1">
      <alignment horizontal="center" vertical="center" wrapText="1"/>
    </xf>
    <xf numFmtId="0" fontId="45" fillId="23" borderId="26" xfId="0" applyFont="1" applyFill="1" applyBorder="1" applyAlignment="1">
      <alignment horizontal="center" vertical="center" wrapText="1"/>
    </xf>
    <xf numFmtId="0" fontId="42" fillId="24" borderId="14" xfId="0" applyFont="1" applyFill="1" applyBorder="1" applyAlignment="1">
      <alignment horizontal="center" vertical="center" wrapText="1"/>
    </xf>
    <xf numFmtId="0" fontId="40" fillId="0" borderId="0" xfId="0" applyFont="1" applyFill="1" applyBorder="1" applyAlignment="1">
      <alignment horizontal="right" vertical="center" wrapText="1"/>
    </xf>
    <xf numFmtId="1" fontId="55" fillId="24" borderId="40" xfId="0" applyNumberFormat="1" applyFont="1" applyFill="1" applyBorder="1" applyAlignment="1">
      <alignment horizontal="center" vertical="top"/>
    </xf>
    <xf numFmtId="1" fontId="55" fillId="24" borderId="9" xfId="0" applyNumberFormat="1" applyFont="1" applyFill="1" applyBorder="1" applyAlignment="1">
      <alignment horizontal="center" vertical="top"/>
    </xf>
    <xf numFmtId="1" fontId="55" fillId="24" borderId="10" xfId="0" applyNumberFormat="1" applyFont="1" applyFill="1" applyBorder="1" applyAlignment="1">
      <alignment horizontal="center" vertical="top"/>
    </xf>
    <xf numFmtId="0" fontId="55" fillId="23" borderId="11" xfId="0" applyFont="1" applyFill="1" applyBorder="1" applyAlignment="1">
      <alignment horizontal="center" vertical="center" textRotation="90" wrapText="1"/>
    </xf>
    <xf numFmtId="0" fontId="55" fillId="23" borderId="1" xfId="0" applyFont="1" applyFill="1" applyBorder="1" applyAlignment="1">
      <alignment horizontal="center" vertical="center" textRotation="90" wrapText="1"/>
    </xf>
    <xf numFmtId="49" fontId="55" fillId="23" borderId="1" xfId="0" applyNumberFormat="1" applyFont="1" applyFill="1" applyBorder="1" applyAlignment="1" applyProtection="1">
      <alignment horizontal="center" vertical="center" textRotation="90" wrapText="1"/>
      <protection locked="0"/>
    </xf>
    <xf numFmtId="0" fontId="55" fillId="23" borderId="1" xfId="0" applyFont="1" applyFill="1" applyBorder="1" applyAlignment="1">
      <alignment horizontal="center" vertical="center" textRotation="90"/>
    </xf>
    <xf numFmtId="49" fontId="53" fillId="23" borderId="1" xfId="0" applyNumberFormat="1" applyFont="1" applyFill="1" applyBorder="1" applyAlignment="1" applyProtection="1">
      <alignment horizontal="center" vertical="center" textRotation="90" wrapText="1"/>
      <protection locked="0"/>
    </xf>
    <xf numFmtId="49" fontId="53" fillId="23" borderId="12" xfId="0" applyNumberFormat="1" applyFont="1" applyFill="1" applyBorder="1" applyAlignment="1" applyProtection="1">
      <alignment horizontal="center" vertical="center" textRotation="90" wrapText="1"/>
      <protection locked="0"/>
    </xf>
    <xf numFmtId="0" fontId="55" fillId="23" borderId="63" xfId="0" applyFont="1" applyFill="1" applyBorder="1" applyAlignment="1">
      <alignment horizontal="center" vertical="center" textRotation="90" wrapText="1"/>
    </xf>
    <xf numFmtId="0" fontId="55" fillId="23" borderId="62" xfId="0" applyFont="1" applyFill="1" applyBorder="1" applyAlignment="1">
      <alignment horizontal="center" vertical="center" textRotation="90" wrapText="1"/>
    </xf>
    <xf numFmtId="49" fontId="55" fillId="23" borderId="62" xfId="0" applyNumberFormat="1" applyFont="1" applyFill="1" applyBorder="1" applyAlignment="1" applyProtection="1">
      <alignment horizontal="center" vertical="center" textRotation="90" wrapText="1"/>
      <protection locked="0"/>
    </xf>
    <xf numFmtId="0" fontId="55" fillId="23" borderId="62" xfId="0" applyFont="1" applyFill="1" applyBorder="1" applyAlignment="1">
      <alignment horizontal="center" vertical="center" textRotation="90"/>
    </xf>
    <xf numFmtId="0" fontId="1" fillId="23" borderId="0" xfId="0" applyFont="1" applyFill="1" applyBorder="1" applyAlignment="1">
      <alignment horizontal="center" vertical="center" textRotation="90"/>
    </xf>
    <xf numFmtId="49" fontId="56" fillId="23" borderId="62" xfId="0" applyNumberFormat="1" applyFont="1" applyFill="1" applyBorder="1" applyAlignment="1" applyProtection="1">
      <alignment horizontal="center" vertical="center" textRotation="90" wrapText="1"/>
      <protection locked="0"/>
    </xf>
    <xf numFmtId="49" fontId="56" fillId="23" borderId="29" xfId="0" applyNumberFormat="1" applyFont="1" applyFill="1" applyBorder="1" applyAlignment="1" applyProtection="1">
      <alignment horizontal="center" vertical="center" textRotation="90" wrapText="1"/>
      <protection locked="0"/>
    </xf>
    <xf numFmtId="0" fontId="64" fillId="0" borderId="29" xfId="0" applyFont="1" applyBorder="1" applyAlignment="1">
      <alignment horizontal="center" textRotation="90"/>
    </xf>
    <xf numFmtId="0" fontId="39" fillId="25" borderId="49" xfId="0" applyFont="1" applyFill="1" applyBorder="1" applyAlignment="1">
      <alignment horizontal="center"/>
    </xf>
    <xf numFmtId="0" fontId="39" fillId="25" borderId="50" xfId="0" applyFont="1" applyFill="1" applyBorder="1" applyAlignment="1">
      <alignment horizontal="center"/>
    </xf>
    <xf numFmtId="0" fontId="0" fillId="0" borderId="48" xfId="0" applyBorder="1" applyAlignment="1">
      <alignment horizontal="center"/>
    </xf>
    <xf numFmtId="49" fontId="54" fillId="23" borderId="62" xfId="0" applyNumberFormat="1" applyFont="1" applyFill="1" applyBorder="1" applyAlignment="1" applyProtection="1">
      <alignment horizontal="center" vertical="center" textRotation="90" wrapText="1"/>
      <protection locked="0"/>
    </xf>
    <xf numFmtId="0" fontId="2" fillId="0" borderId="29" xfId="0" applyFont="1" applyBorder="1" applyAlignment="1">
      <alignment horizontal="center" textRotation="90"/>
    </xf>
    <xf numFmtId="0" fontId="39" fillId="23" borderId="44" xfId="0" applyFont="1" applyFill="1" applyBorder="1" applyAlignment="1">
      <alignment horizontal="center" vertical="center"/>
    </xf>
    <xf numFmtId="0" fontId="39" fillId="23" borderId="45" xfId="0" applyFont="1" applyFill="1" applyBorder="1" applyAlignment="1">
      <alignment horizontal="center"/>
    </xf>
    <xf numFmtId="0" fontId="39" fillId="23" borderId="46" xfId="0" applyFont="1" applyFill="1" applyBorder="1" applyAlignment="1">
      <alignment horizontal="center"/>
    </xf>
    <xf numFmtId="0" fontId="39" fillId="23" borderId="44" xfId="0" applyFont="1" applyFill="1" applyBorder="1" applyAlignment="1" applyProtection="1">
      <alignment horizontal="center" vertical="center" wrapText="1"/>
      <protection locked="0"/>
    </xf>
    <xf numFmtId="0" fontId="39" fillId="23" borderId="45" xfId="0" applyFont="1" applyFill="1" applyBorder="1" applyAlignment="1">
      <alignment horizontal="center" wrapText="1"/>
    </xf>
    <xf numFmtId="0" fontId="39" fillId="23" borderId="47" xfId="0" applyFont="1" applyFill="1" applyBorder="1" applyAlignment="1">
      <alignment horizontal="center" wrapText="1"/>
    </xf>
    <xf numFmtId="0" fontId="39" fillId="23" borderId="27" xfId="0" applyFont="1" applyFill="1" applyBorder="1" applyAlignment="1">
      <alignment horizontal="center" wrapText="1"/>
    </xf>
    <xf numFmtId="0" fontId="39" fillId="23" borderId="16" xfId="0" applyFont="1" applyFill="1" applyBorder="1" applyAlignment="1">
      <alignment horizontal="center" vertical="center"/>
    </xf>
    <xf numFmtId="0" fontId="39" fillId="23" borderId="17" xfId="0" applyFont="1" applyFill="1" applyBorder="1" applyAlignment="1">
      <alignment horizontal="center"/>
    </xf>
    <xf numFmtId="49" fontId="56" fillId="23" borderId="63" xfId="0" applyNumberFormat="1" applyFont="1" applyFill="1" applyBorder="1" applyAlignment="1" applyProtection="1">
      <alignment horizontal="center" vertical="center" textRotation="90" wrapText="1"/>
      <protection locked="0"/>
    </xf>
    <xf numFmtId="0" fontId="64" fillId="0" borderId="59" xfId="0" applyFont="1" applyBorder="1" applyAlignment="1">
      <alignment horizontal="center" textRotation="90"/>
    </xf>
    <xf numFmtId="49" fontId="53" fillId="23" borderId="61" xfId="0" applyNumberFormat="1" applyFont="1" applyFill="1" applyBorder="1" applyAlignment="1" applyProtection="1">
      <alignment horizontal="center" vertical="center" textRotation="90" wrapText="1"/>
      <protection locked="0"/>
    </xf>
    <xf numFmtId="0" fontId="0" fillId="0" borderId="31" xfId="0" applyBorder="1" applyAlignment="1">
      <alignment horizontal="center" textRotation="90"/>
    </xf>
  </cellXfs>
  <cellStyles count="33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1"/>
  <sheetViews>
    <sheetView workbookViewId="0">
      <pane xSplit="1" ySplit="5" topLeftCell="B77" activePane="bottomRight" state="frozenSplit"/>
      <selection pane="topRight" activeCell="B1" sqref="B1"/>
      <selection pane="bottomLeft" activeCell="A6" sqref="A6"/>
      <selection pane="bottomRight" activeCell="A78" activeCellId="6" sqref="A69:XFD69 A70:XFD70 A74:XFD74 A75:XFD75 A76:XFD76 A77:XFD77 A78:XFD78"/>
    </sheetView>
  </sheetViews>
  <sheetFormatPr baseColWidth="10" defaultColWidth="11.5" defaultRowHeight="14" x14ac:dyDescent="0.15"/>
  <cols>
    <col min="1" max="1" width="24.6640625" style="25" customWidth="1"/>
    <col min="2" max="3" width="24" style="146" customWidth="1"/>
    <col min="4" max="5" width="24" style="138" customWidth="1"/>
    <col min="6" max="8" width="24" style="146" customWidth="1"/>
    <col min="9" max="9" width="24" style="138" customWidth="1"/>
    <col min="10" max="11" width="24" style="146" customWidth="1"/>
    <col min="12" max="12" width="24" style="138" customWidth="1"/>
    <col min="13" max="13" width="24" style="146" customWidth="1"/>
    <col min="14" max="14" width="24" style="153" customWidth="1"/>
    <col min="15" max="16" width="24" style="138" customWidth="1"/>
    <col min="17" max="19" width="24" style="274" customWidth="1"/>
    <col min="20" max="20" width="21.33203125" style="59" customWidth="1"/>
    <col min="21" max="21" width="25.33203125" style="274" customWidth="1"/>
    <col min="22" max="24" width="11.5" style="60"/>
    <col min="25" max="26" width="11.5" style="61"/>
    <col min="27" max="29" width="11.5" style="62"/>
    <col min="30" max="16384" width="11.5" style="1"/>
  </cols>
  <sheetData>
    <row r="1" spans="1:32" s="87" customFormat="1" ht="13" customHeight="1" x14ac:dyDescent="0.15">
      <c r="A1" s="86"/>
      <c r="B1" s="258">
        <v>1</v>
      </c>
      <c r="C1" s="258">
        <v>2</v>
      </c>
      <c r="D1" s="257">
        <v>3</v>
      </c>
      <c r="E1" s="257">
        <v>4</v>
      </c>
      <c r="F1" s="258">
        <v>5</v>
      </c>
      <c r="G1" s="258">
        <v>6</v>
      </c>
      <c r="H1" s="258">
        <v>7</v>
      </c>
      <c r="I1" s="257">
        <v>8</v>
      </c>
      <c r="J1" s="258">
        <v>9</v>
      </c>
      <c r="K1" s="258">
        <v>10</v>
      </c>
      <c r="L1" s="257">
        <v>11</v>
      </c>
      <c r="M1" s="258">
        <v>12</v>
      </c>
      <c r="N1" s="260">
        <v>13</v>
      </c>
      <c r="O1" s="257">
        <v>14</v>
      </c>
      <c r="P1" s="259">
        <v>15</v>
      </c>
      <c r="Q1" s="264">
        <v>16</v>
      </c>
      <c r="R1" s="264">
        <v>17</v>
      </c>
      <c r="S1" s="264">
        <v>18</v>
      </c>
      <c r="T1" s="87">
        <v>19</v>
      </c>
      <c r="U1" s="264">
        <v>20</v>
      </c>
      <c r="AA1" s="88"/>
      <c r="AB1" s="88"/>
      <c r="AC1" s="88"/>
    </row>
    <row r="2" spans="1:32" s="52" customFormat="1" ht="30" x14ac:dyDescent="0.15">
      <c r="A2" s="21" t="s">
        <v>60</v>
      </c>
      <c r="B2" s="143" t="s">
        <v>146</v>
      </c>
      <c r="C2" s="221" t="s">
        <v>151</v>
      </c>
      <c r="D2" s="177" t="s">
        <v>75</v>
      </c>
      <c r="E2" s="177" t="s">
        <v>140</v>
      </c>
      <c r="F2" s="143" t="s">
        <v>141</v>
      </c>
      <c r="G2" s="143" t="s">
        <v>109</v>
      </c>
      <c r="H2" s="143" t="s">
        <v>145</v>
      </c>
      <c r="I2" s="143" t="s">
        <v>119</v>
      </c>
      <c r="J2" s="143" t="s">
        <v>128</v>
      </c>
      <c r="K2" s="163" t="s">
        <v>134</v>
      </c>
      <c r="L2" s="131" t="s">
        <v>150</v>
      </c>
      <c r="M2" s="191" t="s">
        <v>227</v>
      </c>
      <c r="N2" s="144" t="s">
        <v>252</v>
      </c>
      <c r="O2" s="201" t="s">
        <v>269</v>
      </c>
      <c r="P2" s="172" t="s">
        <v>292</v>
      </c>
      <c r="Q2" s="265" t="s">
        <v>328</v>
      </c>
      <c r="R2" s="281" t="s">
        <v>338</v>
      </c>
      <c r="S2" s="277" t="s">
        <v>355</v>
      </c>
      <c r="T2" s="44" t="s">
        <v>340</v>
      </c>
      <c r="U2" s="281" t="s">
        <v>383</v>
      </c>
      <c r="V2" s="44"/>
      <c r="W2" s="44"/>
      <c r="X2" s="44"/>
      <c r="Y2" s="42"/>
      <c r="Z2" s="42"/>
      <c r="AA2" s="45"/>
      <c r="AB2" s="45"/>
      <c r="AC2" s="45"/>
      <c r="AD2" s="51"/>
      <c r="AE2" s="51"/>
      <c r="AF2" s="51"/>
    </row>
    <row r="3" spans="1:32" s="53" customFormat="1" ht="90" x14ac:dyDescent="0.15">
      <c r="A3" s="23" t="s">
        <v>58</v>
      </c>
      <c r="B3" s="143" t="s">
        <v>65</v>
      </c>
      <c r="C3" s="221" t="s">
        <v>69</v>
      </c>
      <c r="D3" s="177" t="s">
        <v>76</v>
      </c>
      <c r="E3" s="205" t="s">
        <v>86</v>
      </c>
      <c r="F3" s="143" t="s">
        <v>102</v>
      </c>
      <c r="G3" s="143" t="s">
        <v>110</v>
      </c>
      <c r="H3" s="143" t="s">
        <v>114</v>
      </c>
      <c r="I3" s="143" t="s">
        <v>286</v>
      </c>
      <c r="J3" s="143" t="s">
        <v>69</v>
      </c>
      <c r="K3" s="164" t="s">
        <v>129</v>
      </c>
      <c r="L3" s="131" t="s">
        <v>135</v>
      </c>
      <c r="M3" s="192" t="s">
        <v>221</v>
      </c>
      <c r="N3" s="154" t="s">
        <v>253</v>
      </c>
      <c r="O3" s="201" t="s">
        <v>270</v>
      </c>
      <c r="P3" s="172" t="s">
        <v>293</v>
      </c>
      <c r="Q3" s="263" t="s">
        <v>341</v>
      </c>
      <c r="R3" s="265" t="s">
        <v>371</v>
      </c>
      <c r="S3" s="276" t="s">
        <v>356</v>
      </c>
      <c r="T3" s="41"/>
      <c r="U3" s="281" t="s">
        <v>384</v>
      </c>
      <c r="V3" s="41"/>
      <c r="W3" s="41"/>
      <c r="X3" s="41"/>
      <c r="Y3" s="42"/>
      <c r="Z3" s="42"/>
      <c r="AA3" s="43"/>
      <c r="AB3" s="43"/>
      <c r="AC3" s="43"/>
      <c r="AD3" s="42"/>
      <c r="AE3" s="42"/>
      <c r="AF3" s="42"/>
    </row>
    <row r="4" spans="1:32" s="54" customFormat="1" ht="60" x14ac:dyDescent="0.15">
      <c r="A4" s="21" t="s">
        <v>59</v>
      </c>
      <c r="B4" s="144" t="s">
        <v>147</v>
      </c>
      <c r="C4" s="161" t="s">
        <v>152</v>
      </c>
      <c r="D4" s="178" t="s">
        <v>77</v>
      </c>
      <c r="E4" s="206" t="s">
        <v>87</v>
      </c>
      <c r="F4" s="144" t="s">
        <v>103</v>
      </c>
      <c r="G4" s="144" t="s">
        <v>153</v>
      </c>
      <c r="H4" s="144" t="s">
        <v>115</v>
      </c>
      <c r="I4" s="144" t="s">
        <v>120</v>
      </c>
      <c r="J4" s="144" t="s">
        <v>124</v>
      </c>
      <c r="K4" s="165" t="s">
        <v>130</v>
      </c>
      <c r="L4" s="132" t="s">
        <v>136</v>
      </c>
      <c r="M4" s="192" t="s">
        <v>226</v>
      </c>
      <c r="N4" s="154" t="s">
        <v>254</v>
      </c>
      <c r="O4" s="201" t="s">
        <v>271</v>
      </c>
      <c r="P4" s="226" t="s">
        <v>294</v>
      </c>
      <c r="Q4" s="263" t="s">
        <v>329</v>
      </c>
      <c r="R4" s="263" t="s">
        <v>339</v>
      </c>
      <c r="S4" s="276" t="s">
        <v>357</v>
      </c>
      <c r="T4" s="46"/>
      <c r="U4" s="281" t="s">
        <v>370</v>
      </c>
      <c r="V4" s="46"/>
      <c r="W4" s="46"/>
      <c r="X4" s="37"/>
      <c r="Y4" s="38"/>
      <c r="Z4" s="39"/>
      <c r="AA4" s="40"/>
      <c r="AB4" s="40"/>
      <c r="AC4" s="40"/>
      <c r="AD4" s="38"/>
      <c r="AE4" s="38"/>
      <c r="AF4" s="38"/>
    </row>
    <row r="5" spans="1:32" s="55" customFormat="1" ht="15" x14ac:dyDescent="0.15">
      <c r="A5" s="22" t="s">
        <v>33</v>
      </c>
      <c r="B5" s="189" t="s">
        <v>66</v>
      </c>
      <c r="C5" s="145" t="s">
        <v>70</v>
      </c>
      <c r="D5" s="179" t="s">
        <v>78</v>
      </c>
      <c r="E5" s="207" t="s">
        <v>88</v>
      </c>
      <c r="F5" s="145" t="s">
        <v>142</v>
      </c>
      <c r="G5" s="145" t="s">
        <v>111</v>
      </c>
      <c r="H5" s="145" t="s">
        <v>143</v>
      </c>
      <c r="I5" s="145" t="s">
        <v>290</v>
      </c>
      <c r="J5" s="145" t="s">
        <v>322</v>
      </c>
      <c r="K5" s="166" t="s">
        <v>131</v>
      </c>
      <c r="L5" s="133" t="s">
        <v>144</v>
      </c>
      <c r="M5" s="193" t="s">
        <v>222</v>
      </c>
      <c r="N5" s="155" t="s">
        <v>255</v>
      </c>
      <c r="O5" s="214" t="s">
        <v>272</v>
      </c>
      <c r="P5" s="227" t="s">
        <v>305</v>
      </c>
      <c r="Q5" s="266" t="s">
        <v>342</v>
      </c>
      <c r="R5" s="266" t="s">
        <v>372</v>
      </c>
      <c r="S5" s="267" t="s">
        <v>358</v>
      </c>
      <c r="T5" s="30"/>
      <c r="U5" s="282" t="s">
        <v>385</v>
      </c>
      <c r="V5" s="30"/>
      <c r="W5" s="30"/>
      <c r="X5" s="30"/>
      <c r="Y5" s="8"/>
      <c r="Z5" s="9"/>
      <c r="AA5" s="10"/>
      <c r="AB5" s="10"/>
      <c r="AC5" s="10"/>
      <c r="AD5" s="8"/>
      <c r="AE5" s="8"/>
      <c r="AF5" s="8"/>
    </row>
    <row r="6" spans="1:32" s="55" customFormat="1" ht="15" x14ac:dyDescent="0.15">
      <c r="A6" s="22" t="s">
        <v>148</v>
      </c>
      <c r="B6" s="189" t="s">
        <v>149</v>
      </c>
      <c r="C6" s="145" t="s">
        <v>149</v>
      </c>
      <c r="D6" s="179" t="s">
        <v>149</v>
      </c>
      <c r="E6" s="207" t="s">
        <v>149</v>
      </c>
      <c r="F6" s="262" t="s">
        <v>327</v>
      </c>
      <c r="G6" s="145" t="s">
        <v>149</v>
      </c>
      <c r="H6" s="145" t="s">
        <v>149</v>
      </c>
      <c r="I6" s="145" t="s">
        <v>149</v>
      </c>
      <c r="J6" s="262" t="s">
        <v>327</v>
      </c>
      <c r="K6" s="254" t="s">
        <v>149</v>
      </c>
      <c r="L6" s="255" t="s">
        <v>327</v>
      </c>
      <c r="M6" s="204" t="s">
        <v>266</v>
      </c>
      <c r="N6" s="188" t="s">
        <v>149</v>
      </c>
      <c r="O6" s="215" t="s">
        <v>266</v>
      </c>
      <c r="P6" s="227" t="s">
        <v>149</v>
      </c>
      <c r="Q6" s="266" t="s">
        <v>149</v>
      </c>
      <c r="R6" s="266" t="s">
        <v>149</v>
      </c>
      <c r="S6" s="267" t="s">
        <v>359</v>
      </c>
      <c r="T6" s="30"/>
      <c r="U6" s="282" t="s">
        <v>149</v>
      </c>
      <c r="V6" s="30"/>
      <c r="W6" s="30"/>
      <c r="X6" s="30"/>
      <c r="Y6" s="8"/>
      <c r="Z6" s="9"/>
      <c r="AA6" s="10"/>
      <c r="AB6" s="10"/>
      <c r="AC6" s="10"/>
      <c r="AD6" s="8"/>
      <c r="AE6" s="8"/>
      <c r="AF6" s="8"/>
    </row>
    <row r="7" spans="1:32" s="55" customFormat="1" ht="30" x14ac:dyDescent="0.15">
      <c r="A7" s="22" t="s">
        <v>323</v>
      </c>
      <c r="B7" s="189" t="s">
        <v>149</v>
      </c>
      <c r="C7" s="145" t="s">
        <v>149</v>
      </c>
      <c r="D7" s="179" t="s">
        <v>149</v>
      </c>
      <c r="E7" s="207" t="s">
        <v>149</v>
      </c>
      <c r="F7" s="262" t="s">
        <v>327</v>
      </c>
      <c r="G7" s="190" t="s">
        <v>337</v>
      </c>
      <c r="H7" s="145" t="s">
        <v>324</v>
      </c>
      <c r="I7" s="190"/>
      <c r="J7" s="262"/>
      <c r="K7" s="254" t="s">
        <v>149</v>
      </c>
      <c r="L7" s="256"/>
      <c r="M7" s="204"/>
      <c r="N7" s="188" t="s">
        <v>149</v>
      </c>
      <c r="O7" s="250"/>
      <c r="P7" s="261" t="s">
        <v>335</v>
      </c>
      <c r="Q7" s="267" t="s">
        <v>149</v>
      </c>
      <c r="R7" s="266" t="s">
        <v>403</v>
      </c>
      <c r="S7" s="267" t="s">
        <v>359</v>
      </c>
      <c r="T7" s="30"/>
      <c r="U7" s="282" t="s">
        <v>149</v>
      </c>
      <c r="V7" s="30"/>
      <c r="W7" s="30"/>
      <c r="X7" s="30"/>
      <c r="Y7" s="8"/>
      <c r="Z7" s="9"/>
      <c r="AA7" s="10"/>
      <c r="AB7" s="10"/>
      <c r="AC7" s="10"/>
      <c r="AD7" s="8"/>
      <c r="AE7" s="8"/>
      <c r="AF7" s="8"/>
    </row>
    <row r="8" spans="1:32" s="56" customFormat="1" ht="48" customHeight="1" x14ac:dyDescent="0.15">
      <c r="A8" s="23" t="s">
        <v>8</v>
      </c>
      <c r="B8" s="236">
        <v>1</v>
      </c>
      <c r="C8" s="161">
        <v>1</v>
      </c>
      <c r="D8" s="178">
        <v>1</v>
      </c>
      <c r="E8" s="206" t="s">
        <v>94</v>
      </c>
      <c r="F8" s="144">
        <v>1</v>
      </c>
      <c r="G8" s="144">
        <v>1</v>
      </c>
      <c r="H8" s="144">
        <v>1</v>
      </c>
      <c r="I8" s="144">
        <v>1</v>
      </c>
      <c r="J8" s="144">
        <v>1</v>
      </c>
      <c r="K8" s="167">
        <v>1</v>
      </c>
      <c r="L8" s="132">
        <v>1</v>
      </c>
      <c r="M8" s="194">
        <v>1</v>
      </c>
      <c r="N8" s="154">
        <v>1</v>
      </c>
      <c r="O8" s="201">
        <v>1</v>
      </c>
      <c r="P8" s="226">
        <v>1</v>
      </c>
      <c r="Q8" s="268" t="s">
        <v>343</v>
      </c>
      <c r="R8" s="268">
        <v>1</v>
      </c>
      <c r="S8" s="273">
        <v>1</v>
      </c>
      <c r="T8" s="31"/>
      <c r="U8" s="283"/>
      <c r="V8" s="31"/>
      <c r="W8" s="31"/>
      <c r="X8" s="31"/>
      <c r="Y8" s="12"/>
      <c r="Z8" s="12"/>
      <c r="AA8" s="13"/>
      <c r="AB8" s="13"/>
      <c r="AC8" s="13"/>
      <c r="AD8" s="11"/>
      <c r="AE8" s="11"/>
      <c r="AF8" s="11"/>
    </row>
    <row r="9" spans="1:32" s="57" customFormat="1" ht="26.75" customHeight="1" x14ac:dyDescent="0.15">
      <c r="A9" s="21" t="s">
        <v>7</v>
      </c>
      <c r="B9" s="147" t="s">
        <v>67</v>
      </c>
      <c r="C9" s="149" t="s">
        <v>67</v>
      </c>
      <c r="D9" s="178" t="s">
        <v>67</v>
      </c>
      <c r="E9" s="206" t="s">
        <v>101</v>
      </c>
      <c r="F9" s="144" t="s">
        <v>67</v>
      </c>
      <c r="G9" s="144" t="s">
        <v>67</v>
      </c>
      <c r="H9" s="147" t="s">
        <v>67</v>
      </c>
      <c r="I9" s="144" t="s">
        <v>67</v>
      </c>
      <c r="J9" s="147" t="s">
        <v>101</v>
      </c>
      <c r="K9" s="168" t="s">
        <v>101</v>
      </c>
      <c r="L9" s="132" t="s">
        <v>67</v>
      </c>
      <c r="M9" s="194" t="s">
        <v>101</v>
      </c>
      <c r="N9" s="154" t="s">
        <v>101</v>
      </c>
      <c r="O9" s="196" t="s">
        <v>67</v>
      </c>
      <c r="P9" s="226" t="s">
        <v>67</v>
      </c>
      <c r="Q9" s="268" t="s">
        <v>67</v>
      </c>
      <c r="R9" s="268" t="s">
        <v>101</v>
      </c>
      <c r="S9" s="273" t="s">
        <v>67</v>
      </c>
      <c r="T9" s="29"/>
      <c r="U9" s="283" t="s">
        <v>101</v>
      </c>
      <c r="V9" s="29"/>
      <c r="W9" s="29"/>
      <c r="X9" s="29"/>
      <c r="Y9" s="14"/>
      <c r="Z9" s="14"/>
      <c r="AA9" s="6"/>
      <c r="AB9" s="6"/>
      <c r="AC9" s="6"/>
      <c r="AD9" s="4"/>
      <c r="AE9" s="4"/>
      <c r="AF9" s="4"/>
    </row>
    <row r="10" spans="1:32" s="53" customFormat="1" ht="15" x14ac:dyDescent="0.15">
      <c r="A10" s="23" t="s">
        <v>20</v>
      </c>
      <c r="B10" s="137" t="s">
        <v>3</v>
      </c>
      <c r="C10" s="137" t="s">
        <v>3</v>
      </c>
      <c r="D10" s="137" t="s">
        <v>3</v>
      </c>
      <c r="E10" s="205" t="s">
        <v>4</v>
      </c>
      <c r="F10" s="137" t="s">
        <v>3</v>
      </c>
      <c r="G10" s="143" t="s">
        <v>4</v>
      </c>
      <c r="H10" s="143" t="s">
        <v>4</v>
      </c>
      <c r="I10" s="143" t="s">
        <v>4</v>
      </c>
      <c r="J10" s="143" t="s">
        <v>249</v>
      </c>
      <c r="K10" s="169" t="s">
        <v>3</v>
      </c>
      <c r="L10" s="131" t="s">
        <v>4</v>
      </c>
      <c r="M10" s="195" t="s">
        <v>3</v>
      </c>
      <c r="N10" s="154" t="s">
        <v>4</v>
      </c>
      <c r="O10" s="233" t="s">
        <v>4</v>
      </c>
      <c r="P10" s="172" t="s">
        <v>3</v>
      </c>
      <c r="Q10" s="263" t="s">
        <v>4</v>
      </c>
      <c r="R10" s="263" t="s">
        <v>3</v>
      </c>
      <c r="S10" s="276" t="s">
        <v>3</v>
      </c>
      <c r="T10" s="41"/>
      <c r="U10" s="281" t="s">
        <v>268</v>
      </c>
      <c r="V10" s="41"/>
      <c r="W10" s="41"/>
      <c r="X10" s="41"/>
      <c r="Y10" s="72"/>
      <c r="Z10" s="72"/>
      <c r="AA10" s="73"/>
      <c r="AB10" s="73"/>
      <c r="AC10" s="73"/>
      <c r="AD10" s="42"/>
      <c r="AE10" s="42"/>
      <c r="AF10" s="42"/>
    </row>
    <row r="11" spans="1:32" s="53" customFormat="1" ht="60" x14ac:dyDescent="0.15">
      <c r="A11" s="23" t="s">
        <v>228</v>
      </c>
      <c r="B11" s="143" t="s">
        <v>61</v>
      </c>
      <c r="C11" s="222" t="s">
        <v>71</v>
      </c>
      <c r="D11" s="177" t="s">
        <v>79</v>
      </c>
      <c r="E11" s="210"/>
      <c r="F11" s="143" t="s">
        <v>104</v>
      </c>
      <c r="G11" s="141"/>
      <c r="H11" s="141"/>
      <c r="I11" s="141"/>
      <c r="J11" s="141"/>
      <c r="K11" s="169" t="s">
        <v>262</v>
      </c>
      <c r="L11" s="139"/>
      <c r="M11" s="192" t="s">
        <v>223</v>
      </c>
      <c r="N11" s="150"/>
      <c r="O11" s="218"/>
      <c r="P11" s="172" t="s">
        <v>295</v>
      </c>
      <c r="Q11" s="263"/>
      <c r="R11" s="263" t="s">
        <v>373</v>
      </c>
      <c r="S11" s="276" t="s">
        <v>360</v>
      </c>
      <c r="T11" s="41"/>
      <c r="U11" s="281" t="s">
        <v>386</v>
      </c>
      <c r="V11" s="41"/>
      <c r="W11" s="41"/>
      <c r="X11" s="41"/>
      <c r="Y11" s="72"/>
      <c r="Z11" s="72"/>
      <c r="AA11" s="73"/>
      <c r="AB11" s="73"/>
      <c r="AC11" s="73"/>
      <c r="AD11" s="42"/>
      <c r="AE11" s="42"/>
      <c r="AF11" s="42"/>
    </row>
    <row r="12" spans="1:32" s="49" customFormat="1" x14ac:dyDescent="0.15">
      <c r="A12" s="25"/>
      <c r="B12" s="68"/>
      <c r="C12" s="69"/>
      <c r="D12" s="237"/>
      <c r="E12" s="70"/>
      <c r="F12" s="68"/>
      <c r="G12" s="47"/>
      <c r="H12" s="68"/>
      <c r="I12" s="47"/>
      <c r="J12" s="68"/>
      <c r="K12" s="174"/>
      <c r="L12" s="64"/>
      <c r="M12" s="127"/>
      <c r="N12" s="151"/>
      <c r="P12" s="232" t="s">
        <v>296</v>
      </c>
      <c r="Q12" s="269"/>
      <c r="R12" s="269"/>
      <c r="S12" s="270"/>
      <c r="T12" s="48"/>
      <c r="U12" s="274"/>
      <c r="V12" s="48"/>
      <c r="W12" s="48"/>
      <c r="X12" s="48"/>
      <c r="AA12" s="50"/>
      <c r="AB12" s="50"/>
      <c r="AC12" s="50"/>
    </row>
    <row r="13" spans="1:32" ht="15" x14ac:dyDescent="0.15">
      <c r="A13" s="25" t="s">
        <v>19</v>
      </c>
      <c r="B13" s="144">
        <v>37</v>
      </c>
      <c r="C13" s="149">
        <v>39</v>
      </c>
      <c r="D13" s="180" t="s">
        <v>332</v>
      </c>
      <c r="E13" s="206">
        <v>40</v>
      </c>
      <c r="F13" s="144" t="s">
        <v>249</v>
      </c>
      <c r="G13" s="147">
        <v>41</v>
      </c>
      <c r="H13" s="144">
        <v>37</v>
      </c>
      <c r="I13" s="147" t="s">
        <v>121</v>
      </c>
      <c r="J13" s="144">
        <v>40</v>
      </c>
      <c r="K13" s="167">
        <v>39</v>
      </c>
      <c r="L13" s="134">
        <v>39</v>
      </c>
      <c r="M13" s="192" t="s">
        <v>229</v>
      </c>
      <c r="N13" s="156">
        <v>40</v>
      </c>
      <c r="O13" s="201">
        <v>39</v>
      </c>
      <c r="P13" s="246">
        <v>38</v>
      </c>
      <c r="Q13" s="269" t="s">
        <v>344</v>
      </c>
      <c r="R13" s="269">
        <v>33</v>
      </c>
      <c r="S13" s="278">
        <v>37.714285714285715</v>
      </c>
      <c r="T13" s="32"/>
      <c r="U13" s="274">
        <v>39</v>
      </c>
      <c r="V13" s="32"/>
      <c r="W13" s="32"/>
      <c r="X13" s="32"/>
      <c r="Y13" s="14"/>
      <c r="Z13" s="14"/>
      <c r="AA13" s="15"/>
      <c r="AB13" s="15"/>
      <c r="AC13" s="15"/>
      <c r="AD13" s="14"/>
      <c r="AE13" s="14"/>
      <c r="AF13" s="14"/>
    </row>
    <row r="14" spans="1:32" ht="15" x14ac:dyDescent="0.15">
      <c r="A14" s="25" t="s">
        <v>14</v>
      </c>
      <c r="B14" s="144" t="s">
        <v>249</v>
      </c>
      <c r="C14" s="149">
        <v>32</v>
      </c>
      <c r="D14" s="180" t="s">
        <v>80</v>
      </c>
      <c r="E14" s="206">
        <v>38</v>
      </c>
      <c r="F14" s="144" t="s">
        <v>249</v>
      </c>
      <c r="G14" s="147" t="s">
        <v>249</v>
      </c>
      <c r="H14" s="144" t="s">
        <v>249</v>
      </c>
      <c r="I14" s="147" t="s">
        <v>291</v>
      </c>
      <c r="J14" s="144" t="s">
        <v>249</v>
      </c>
      <c r="K14" s="167">
        <v>38</v>
      </c>
      <c r="L14" s="134" t="s">
        <v>249</v>
      </c>
      <c r="M14" s="192">
        <v>34</v>
      </c>
      <c r="N14" s="156" t="s">
        <v>249</v>
      </c>
      <c r="O14" s="201" t="s">
        <v>273</v>
      </c>
      <c r="P14" s="246">
        <v>33</v>
      </c>
      <c r="Q14" s="270" t="s">
        <v>249</v>
      </c>
      <c r="R14" s="269" t="s">
        <v>249</v>
      </c>
      <c r="S14" s="270" t="s">
        <v>249</v>
      </c>
      <c r="T14" s="32"/>
      <c r="U14" s="274" t="s">
        <v>387</v>
      </c>
      <c r="V14" s="33"/>
      <c r="W14" s="32"/>
      <c r="X14" s="32"/>
      <c r="Y14" s="14"/>
      <c r="Z14" s="14"/>
      <c r="AA14" s="15"/>
      <c r="AB14" s="15"/>
      <c r="AC14" s="15"/>
      <c r="AD14" s="14"/>
      <c r="AE14" s="14"/>
      <c r="AF14" s="14"/>
    </row>
    <row r="15" spans="1:32" ht="15" x14ac:dyDescent="0.15">
      <c r="A15" s="25" t="s">
        <v>306</v>
      </c>
      <c r="B15" s="144" t="s">
        <v>249</v>
      </c>
      <c r="C15" s="149">
        <v>5</v>
      </c>
      <c r="D15" s="180">
        <v>100</v>
      </c>
      <c r="E15" s="206" t="s">
        <v>315</v>
      </c>
      <c r="F15" s="144" t="s">
        <v>249</v>
      </c>
      <c r="G15" s="147" t="s">
        <v>249</v>
      </c>
      <c r="H15" s="144" t="s">
        <v>249</v>
      </c>
      <c r="I15" s="147" t="s">
        <v>249</v>
      </c>
      <c r="J15" s="144" t="s">
        <v>249</v>
      </c>
      <c r="K15" s="167">
        <v>99</v>
      </c>
      <c r="L15" s="134" t="s">
        <v>249</v>
      </c>
      <c r="M15" s="192">
        <v>56</v>
      </c>
      <c r="N15" s="156" t="s">
        <v>249</v>
      </c>
      <c r="O15" s="201">
        <v>97</v>
      </c>
      <c r="P15" s="246">
        <v>26</v>
      </c>
      <c r="Q15" s="270" t="s">
        <v>249</v>
      </c>
      <c r="R15" s="269" t="s">
        <v>249</v>
      </c>
      <c r="S15" s="270" t="s">
        <v>249</v>
      </c>
      <c r="T15" s="32"/>
      <c r="U15" s="274" t="s">
        <v>388</v>
      </c>
      <c r="V15" s="33"/>
      <c r="W15" s="32"/>
      <c r="X15" s="32"/>
      <c r="Y15" s="14"/>
      <c r="Z15" s="14"/>
      <c r="AA15" s="15"/>
      <c r="AB15" s="15"/>
      <c r="AC15" s="15"/>
      <c r="AD15" s="14"/>
      <c r="AE15" s="14"/>
      <c r="AF15" s="14"/>
    </row>
    <row r="16" spans="1:32" ht="15" x14ac:dyDescent="0.15">
      <c r="A16" s="25" t="s">
        <v>312</v>
      </c>
      <c r="B16" s="144" t="s">
        <v>249</v>
      </c>
      <c r="C16" s="144">
        <v>33.5</v>
      </c>
      <c r="D16" s="180">
        <v>79</v>
      </c>
      <c r="E16" s="206" t="s">
        <v>316</v>
      </c>
      <c r="F16" s="144" t="s">
        <v>249</v>
      </c>
      <c r="G16" s="147" t="s">
        <v>249</v>
      </c>
      <c r="H16" s="144" t="s">
        <v>249</v>
      </c>
      <c r="I16" s="147" t="s">
        <v>249</v>
      </c>
      <c r="J16" s="144" t="s">
        <v>249</v>
      </c>
      <c r="K16" s="167">
        <v>74.5</v>
      </c>
      <c r="L16" s="134" t="s">
        <v>249</v>
      </c>
      <c r="M16" s="192">
        <v>51.75</v>
      </c>
      <c r="N16" s="156" t="s">
        <v>249</v>
      </c>
      <c r="O16" s="201">
        <v>69</v>
      </c>
      <c r="P16" s="246">
        <v>43.75</v>
      </c>
      <c r="Q16" s="270" t="s">
        <v>249</v>
      </c>
      <c r="R16" s="269" t="s">
        <v>249</v>
      </c>
      <c r="S16" s="270" t="s">
        <v>249</v>
      </c>
      <c r="T16" s="32"/>
      <c r="U16" s="274" t="s">
        <v>388</v>
      </c>
      <c r="V16" s="33"/>
      <c r="W16" s="32"/>
      <c r="X16" s="32"/>
      <c r="Y16" s="14"/>
      <c r="Z16" s="14"/>
      <c r="AA16" s="15"/>
      <c r="AB16" s="15"/>
      <c r="AC16" s="15"/>
      <c r="AD16" s="14"/>
      <c r="AE16" s="14"/>
      <c r="AF16" s="14"/>
    </row>
    <row r="17" spans="1:32" s="3" customFormat="1" ht="15" x14ac:dyDescent="0.15">
      <c r="A17" s="26" t="s">
        <v>11</v>
      </c>
      <c r="B17" s="144" t="s">
        <v>249</v>
      </c>
      <c r="C17" s="246">
        <f>((C16-50)/10)</f>
        <v>-1.65</v>
      </c>
      <c r="D17" s="246">
        <f>((D16-50)/10)</f>
        <v>2.9</v>
      </c>
      <c r="E17" s="246">
        <f>((E16-50)/10)</f>
        <v>2.0499999999999998</v>
      </c>
      <c r="F17" s="144" t="s">
        <v>249</v>
      </c>
      <c r="G17" s="147" t="s">
        <v>249</v>
      </c>
      <c r="H17" s="144" t="s">
        <v>249</v>
      </c>
      <c r="I17" s="147" t="s">
        <v>249</v>
      </c>
      <c r="J17" s="144" t="s">
        <v>249</v>
      </c>
      <c r="K17" s="246">
        <f>((K16-50)/10)</f>
        <v>2.4500000000000002</v>
      </c>
      <c r="L17" s="134" t="s">
        <v>249</v>
      </c>
      <c r="M17" s="246">
        <f>((M16-50)/10)</f>
        <v>0.17499999999999999</v>
      </c>
      <c r="N17" s="156" t="s">
        <v>249</v>
      </c>
      <c r="O17" s="246">
        <f>((O16-50)/10)</f>
        <v>1.9</v>
      </c>
      <c r="P17" s="246">
        <f>((P16-50)/10)</f>
        <v>-0.625</v>
      </c>
      <c r="Q17" s="270" t="s">
        <v>249</v>
      </c>
      <c r="R17" s="269" t="s">
        <v>249</v>
      </c>
      <c r="S17" s="270" t="s">
        <v>249</v>
      </c>
      <c r="T17" s="34"/>
      <c r="U17" s="274" t="s">
        <v>388</v>
      </c>
      <c r="V17" s="34"/>
      <c r="W17" s="34"/>
      <c r="X17" s="34"/>
      <c r="Y17" s="17"/>
      <c r="Z17" s="17"/>
      <c r="AA17" s="18"/>
      <c r="AB17" s="18"/>
      <c r="AC17" s="18"/>
      <c r="AD17" s="17"/>
      <c r="AE17" s="17"/>
      <c r="AF17" s="17"/>
    </row>
    <row r="18" spans="1:32" ht="15" x14ac:dyDescent="0.15">
      <c r="A18" s="25" t="s">
        <v>9</v>
      </c>
      <c r="B18" s="144">
        <v>43.2</v>
      </c>
      <c r="C18" s="149">
        <v>48.3</v>
      </c>
      <c r="D18" s="180">
        <v>53</v>
      </c>
      <c r="E18" s="206">
        <v>53</v>
      </c>
      <c r="F18" s="144" t="s">
        <v>249</v>
      </c>
      <c r="G18" s="147" t="s">
        <v>249</v>
      </c>
      <c r="H18" s="144" t="s">
        <v>249</v>
      </c>
      <c r="I18" s="147">
        <v>50</v>
      </c>
      <c r="J18" s="144" t="s">
        <v>249</v>
      </c>
      <c r="K18" s="167">
        <v>60</v>
      </c>
      <c r="L18" s="134" t="s">
        <v>249</v>
      </c>
      <c r="M18" s="192">
        <v>49.5</v>
      </c>
      <c r="N18" s="156">
        <v>53.5</v>
      </c>
      <c r="O18" s="201">
        <v>51</v>
      </c>
      <c r="P18" s="246">
        <v>49</v>
      </c>
      <c r="Q18" s="270" t="s">
        <v>249</v>
      </c>
      <c r="R18" s="269" t="s">
        <v>249</v>
      </c>
      <c r="S18" s="270">
        <v>48.26</v>
      </c>
      <c r="T18" s="32"/>
      <c r="U18" s="274">
        <v>53.34</v>
      </c>
      <c r="V18" s="32"/>
      <c r="W18" s="32"/>
      <c r="X18" s="32"/>
      <c r="Y18" s="14"/>
      <c r="Z18" s="14"/>
      <c r="AA18" s="15"/>
      <c r="AB18" s="15"/>
      <c r="AC18" s="15"/>
      <c r="AD18" s="14"/>
      <c r="AE18" s="14"/>
      <c r="AF18" s="14"/>
    </row>
    <row r="19" spans="1:32" ht="15" x14ac:dyDescent="0.15">
      <c r="A19" s="25" t="s">
        <v>307</v>
      </c>
      <c r="B19" s="144">
        <v>10</v>
      </c>
      <c r="C19" s="149">
        <v>45</v>
      </c>
      <c r="D19" s="180">
        <v>90</v>
      </c>
      <c r="E19" s="206" t="s">
        <v>310</v>
      </c>
      <c r="F19" s="144" t="s">
        <v>249</v>
      </c>
      <c r="G19" s="147" t="s">
        <v>249</v>
      </c>
      <c r="H19" s="144" t="s">
        <v>249</v>
      </c>
      <c r="I19" s="147">
        <v>75</v>
      </c>
      <c r="J19" s="144" t="s">
        <v>249</v>
      </c>
      <c r="K19" s="167" t="s">
        <v>309</v>
      </c>
      <c r="L19" s="134" t="s">
        <v>249</v>
      </c>
      <c r="M19" s="192">
        <v>80</v>
      </c>
      <c r="N19" s="156">
        <v>99</v>
      </c>
      <c r="O19" s="201">
        <v>85</v>
      </c>
      <c r="P19" s="246">
        <v>70</v>
      </c>
      <c r="Q19" s="270" t="s">
        <v>249</v>
      </c>
      <c r="R19" s="269" t="s">
        <v>249</v>
      </c>
      <c r="S19" s="270">
        <v>59</v>
      </c>
      <c r="T19" s="32"/>
      <c r="U19" s="274" t="s">
        <v>389</v>
      </c>
      <c r="V19" s="32"/>
      <c r="W19" s="32"/>
      <c r="X19" s="32"/>
      <c r="Y19" s="14"/>
      <c r="Z19" s="14"/>
      <c r="AA19" s="15"/>
      <c r="AB19" s="15"/>
      <c r="AC19" s="15"/>
      <c r="AD19" s="14"/>
      <c r="AE19" s="14"/>
      <c r="AF19" s="14"/>
    </row>
    <row r="20" spans="1:32" ht="15" x14ac:dyDescent="0.15">
      <c r="A20" s="25" t="s">
        <v>312</v>
      </c>
      <c r="B20" s="144">
        <v>37</v>
      </c>
      <c r="C20" s="149">
        <v>38.75</v>
      </c>
      <c r="D20" s="180">
        <v>62.5</v>
      </c>
      <c r="E20" s="206" t="s">
        <v>313</v>
      </c>
      <c r="F20" s="144" t="s">
        <v>249</v>
      </c>
      <c r="G20" s="147" t="s">
        <v>249</v>
      </c>
      <c r="H20" s="144" t="s">
        <v>249</v>
      </c>
      <c r="I20" s="147">
        <v>56.5</v>
      </c>
      <c r="J20" s="144" t="s">
        <v>249</v>
      </c>
      <c r="K20" s="167">
        <v>88</v>
      </c>
      <c r="L20" s="134" t="s">
        <v>249</v>
      </c>
      <c r="M20" s="192">
        <v>58.25</v>
      </c>
      <c r="N20" s="156">
        <v>74</v>
      </c>
      <c r="O20" s="201">
        <v>60.25</v>
      </c>
      <c r="P20" s="246">
        <v>55.25</v>
      </c>
      <c r="Q20" s="270" t="s">
        <v>249</v>
      </c>
      <c r="R20" s="269" t="s">
        <v>249</v>
      </c>
      <c r="S20" s="270">
        <v>52</v>
      </c>
      <c r="T20" s="32"/>
      <c r="U20" s="274">
        <v>66.5</v>
      </c>
      <c r="V20" s="32"/>
      <c r="W20" s="32"/>
      <c r="X20" s="32"/>
      <c r="Y20" s="14"/>
      <c r="Z20" s="14"/>
      <c r="AA20" s="15"/>
      <c r="AB20" s="15"/>
      <c r="AC20" s="15"/>
      <c r="AD20" s="14"/>
      <c r="AE20" s="14"/>
      <c r="AF20" s="14"/>
    </row>
    <row r="21" spans="1:32" s="3" customFormat="1" ht="15" x14ac:dyDescent="0.15">
      <c r="A21" s="26" t="s">
        <v>12</v>
      </c>
      <c r="B21" s="246">
        <f>((B20-50)/10)</f>
        <v>-1.3</v>
      </c>
      <c r="C21" s="246">
        <f>((C20-50)/10)</f>
        <v>-1.125</v>
      </c>
      <c r="D21" s="246">
        <f>((D20-50)/10)</f>
        <v>1.25</v>
      </c>
      <c r="E21" s="246">
        <f>((E20-50)/10)</f>
        <v>1.625</v>
      </c>
      <c r="F21" s="144" t="s">
        <v>249</v>
      </c>
      <c r="G21" s="147" t="s">
        <v>249</v>
      </c>
      <c r="H21" s="144" t="s">
        <v>249</v>
      </c>
      <c r="I21" s="246">
        <f>((I20-50)/10)</f>
        <v>0.65</v>
      </c>
      <c r="J21" s="144" t="s">
        <v>249</v>
      </c>
      <c r="K21" s="246">
        <f>((K20-50)/10)</f>
        <v>3.8</v>
      </c>
      <c r="L21" s="134" t="s">
        <v>249</v>
      </c>
      <c r="M21" s="246">
        <f>((M20-50)/10)</f>
        <v>0.82499999999999996</v>
      </c>
      <c r="N21" s="246">
        <f>((N20-50)/10)</f>
        <v>2.4</v>
      </c>
      <c r="O21" s="246">
        <f>((O20-50)/10)</f>
        <v>1.0249999999999999</v>
      </c>
      <c r="P21" s="246">
        <f>((P20-50)/10)</f>
        <v>0.52500000000000002</v>
      </c>
      <c r="Q21" s="270" t="s">
        <v>249</v>
      </c>
      <c r="R21" s="269" t="s">
        <v>249</v>
      </c>
      <c r="S21" s="275">
        <v>0.2</v>
      </c>
      <c r="T21" s="34"/>
      <c r="U21" s="274">
        <v>1.65</v>
      </c>
      <c r="V21" s="34"/>
      <c r="W21" s="34"/>
      <c r="X21" s="34"/>
      <c r="Y21" s="17"/>
      <c r="Z21" s="17"/>
      <c r="AA21" s="18"/>
      <c r="AB21" s="18"/>
      <c r="AC21" s="18"/>
      <c r="AD21" s="17"/>
      <c r="AE21" s="17"/>
      <c r="AF21" s="17"/>
    </row>
    <row r="22" spans="1:32" x14ac:dyDescent="0.15">
      <c r="A22" s="25" t="s">
        <v>10</v>
      </c>
      <c r="B22" s="144">
        <v>1843</v>
      </c>
      <c r="C22" s="149">
        <v>3175</v>
      </c>
      <c r="D22" s="180">
        <v>4190</v>
      </c>
      <c r="E22" s="206">
        <v>3175</v>
      </c>
      <c r="F22" s="144">
        <v>2324</v>
      </c>
      <c r="G22" s="147">
        <v>3515</v>
      </c>
      <c r="H22" s="144">
        <v>2977</v>
      </c>
      <c r="I22" s="147">
        <v>3100</v>
      </c>
      <c r="J22" s="144">
        <v>3856</v>
      </c>
      <c r="K22" s="167">
        <v>4320</v>
      </c>
      <c r="L22" s="134">
        <v>3628.74</v>
      </c>
      <c r="M22" s="192">
        <v>3270</v>
      </c>
      <c r="N22" s="156">
        <v>3720</v>
      </c>
      <c r="O22" s="201">
        <v>3120</v>
      </c>
      <c r="P22" s="246">
        <v>2850</v>
      </c>
      <c r="Q22" s="270">
        <v>2875</v>
      </c>
      <c r="R22" s="269" t="s">
        <v>374</v>
      </c>
      <c r="S22" s="270">
        <v>2637</v>
      </c>
      <c r="T22" s="32"/>
      <c r="U22" s="274">
        <v>3430</v>
      </c>
      <c r="V22" s="32"/>
      <c r="W22" s="32"/>
      <c r="X22" s="32"/>
      <c r="Y22" s="14"/>
      <c r="Z22" s="14"/>
      <c r="AA22" s="15"/>
      <c r="AB22" s="15"/>
      <c r="AC22" s="15"/>
      <c r="AD22" s="14"/>
      <c r="AE22" s="14"/>
      <c r="AF22" s="14"/>
    </row>
    <row r="23" spans="1:32" ht="15" x14ac:dyDescent="0.15">
      <c r="A23" s="25" t="s">
        <v>308</v>
      </c>
      <c r="B23" s="144">
        <v>5</v>
      </c>
      <c r="C23" s="149">
        <v>55</v>
      </c>
      <c r="D23" s="180">
        <v>94</v>
      </c>
      <c r="E23" s="206" t="s">
        <v>311</v>
      </c>
      <c r="F23" s="144" t="s">
        <v>249</v>
      </c>
      <c r="G23" s="147">
        <v>75</v>
      </c>
      <c r="H23" s="144">
        <v>60</v>
      </c>
      <c r="I23" s="147">
        <v>30</v>
      </c>
      <c r="J23" s="144">
        <v>95</v>
      </c>
      <c r="K23" s="167">
        <v>99</v>
      </c>
      <c r="L23" s="134">
        <v>90</v>
      </c>
      <c r="M23" s="192">
        <v>75</v>
      </c>
      <c r="N23" s="156">
        <v>85</v>
      </c>
      <c r="O23" s="201">
        <v>50</v>
      </c>
      <c r="P23" s="246">
        <v>30</v>
      </c>
      <c r="Q23" s="270" t="s">
        <v>345</v>
      </c>
      <c r="R23" s="269"/>
      <c r="S23" s="270">
        <v>28</v>
      </c>
      <c r="T23" s="32"/>
      <c r="U23" s="274" t="s">
        <v>390</v>
      </c>
      <c r="V23" s="32"/>
      <c r="W23" s="32"/>
      <c r="X23" s="32"/>
      <c r="Y23" s="14"/>
      <c r="Z23" s="14"/>
      <c r="AA23" s="15"/>
      <c r="AB23" s="15"/>
      <c r="AC23" s="15"/>
      <c r="AD23" s="14"/>
      <c r="AE23" s="14"/>
      <c r="AF23" s="14"/>
    </row>
    <row r="24" spans="1:32" ht="15" x14ac:dyDescent="0.15">
      <c r="A24" s="25" t="s">
        <v>312</v>
      </c>
      <c r="B24" s="144">
        <v>33.5</v>
      </c>
      <c r="C24" s="149">
        <v>51.25</v>
      </c>
      <c r="D24" s="180">
        <v>66</v>
      </c>
      <c r="E24" s="206" t="s">
        <v>314</v>
      </c>
      <c r="F24" s="144" t="s">
        <v>249</v>
      </c>
      <c r="G24" s="147">
        <v>56.5</v>
      </c>
      <c r="H24" s="144">
        <v>52.25</v>
      </c>
      <c r="I24" s="147">
        <v>44.5</v>
      </c>
      <c r="J24" s="144">
        <v>66.25</v>
      </c>
      <c r="K24" s="167">
        <v>70.5</v>
      </c>
      <c r="L24" s="134">
        <v>62.5</v>
      </c>
      <c r="M24" s="192">
        <v>56.5</v>
      </c>
      <c r="N24" s="156">
        <v>60.25</v>
      </c>
      <c r="O24" s="201">
        <v>50</v>
      </c>
      <c r="P24" s="246">
        <v>44.5</v>
      </c>
      <c r="Q24" s="270"/>
      <c r="R24" s="269"/>
      <c r="S24" s="270">
        <v>44</v>
      </c>
      <c r="T24" s="32"/>
      <c r="U24" s="274">
        <v>51.5</v>
      </c>
      <c r="V24" s="32"/>
      <c r="W24" s="32"/>
      <c r="X24" s="32"/>
      <c r="Y24" s="14"/>
      <c r="Z24" s="14"/>
      <c r="AA24" s="15"/>
      <c r="AB24" s="15"/>
      <c r="AC24" s="15"/>
      <c r="AD24" s="14"/>
      <c r="AE24" s="14"/>
      <c r="AF24" s="14"/>
    </row>
    <row r="25" spans="1:32" s="3" customFormat="1" ht="15" x14ac:dyDescent="0.15">
      <c r="A25" s="26" t="s">
        <v>13</v>
      </c>
      <c r="B25" s="246">
        <f>((B24-50)/10)</f>
        <v>-1.65</v>
      </c>
      <c r="C25" s="246">
        <f>((C24-50)/10)</f>
        <v>0.125</v>
      </c>
      <c r="D25" s="246">
        <f>((D24-50)/10)</f>
        <v>1.6</v>
      </c>
      <c r="E25" s="246">
        <f>((E24-50)/10)</f>
        <v>-0.125</v>
      </c>
      <c r="F25" s="144" t="s">
        <v>249</v>
      </c>
      <c r="G25" s="246">
        <f t="shared" ref="G25:L25" si="0">((G24-50)/10)</f>
        <v>0.65</v>
      </c>
      <c r="H25" s="246">
        <f t="shared" si="0"/>
        <v>0.22500000000000001</v>
      </c>
      <c r="I25" s="246">
        <f t="shared" si="0"/>
        <v>-0.55000000000000004</v>
      </c>
      <c r="J25" s="246">
        <f t="shared" si="0"/>
        <v>1.625</v>
      </c>
      <c r="K25" s="246">
        <f t="shared" si="0"/>
        <v>2.0499999999999998</v>
      </c>
      <c r="L25" s="246">
        <f t="shared" si="0"/>
        <v>1.25</v>
      </c>
      <c r="M25" s="246">
        <f>((M24-50)/10)</f>
        <v>0.65</v>
      </c>
      <c r="N25" s="246">
        <f>((N24-50)/10)</f>
        <v>1.0249999999999999</v>
      </c>
      <c r="O25" s="246">
        <f>((O24-50)/10)</f>
        <v>0</v>
      </c>
      <c r="P25" s="246">
        <f>((P24-50)/10)</f>
        <v>-0.55000000000000004</v>
      </c>
      <c r="Q25" s="270"/>
      <c r="R25" s="269"/>
      <c r="S25" s="275">
        <v>-0.6</v>
      </c>
      <c r="T25" s="34"/>
      <c r="U25" s="274">
        <v>0.15</v>
      </c>
      <c r="V25" s="34"/>
      <c r="W25" s="34"/>
      <c r="X25" s="34"/>
      <c r="Y25" s="17"/>
      <c r="Z25" s="17"/>
      <c r="AA25" s="18"/>
      <c r="AB25" s="18"/>
      <c r="AC25" s="18"/>
      <c r="AD25" s="17"/>
      <c r="AE25" s="17"/>
      <c r="AF25" s="17"/>
    </row>
    <row r="26" spans="1:32" s="66" customFormat="1" x14ac:dyDescent="0.15">
      <c r="A26" s="26"/>
      <c r="B26" s="74"/>
      <c r="C26" s="75"/>
      <c r="D26" s="238"/>
      <c r="E26" s="63"/>
      <c r="F26" s="74"/>
      <c r="G26" s="85"/>
      <c r="H26" s="74"/>
      <c r="I26" s="85"/>
      <c r="J26" s="74"/>
      <c r="K26" s="175"/>
      <c r="L26" s="76"/>
      <c r="M26" s="128"/>
      <c r="N26" s="151"/>
      <c r="O26" s="48"/>
      <c r="P26" s="232"/>
      <c r="Q26" s="269"/>
      <c r="R26" s="269"/>
      <c r="S26" s="270"/>
      <c r="T26" s="65"/>
      <c r="U26" s="284"/>
      <c r="V26" s="65"/>
      <c r="W26" s="65"/>
      <c r="X26" s="65"/>
      <c r="AA26" s="67"/>
      <c r="AB26" s="67"/>
      <c r="AC26" s="67"/>
    </row>
    <row r="27" spans="1:32" s="2" customFormat="1" ht="15" x14ac:dyDescent="0.15">
      <c r="A27" s="27" t="s">
        <v>27</v>
      </c>
      <c r="B27" s="186" t="s">
        <v>68</v>
      </c>
      <c r="C27" s="223" t="s">
        <v>72</v>
      </c>
      <c r="D27" s="181" t="s">
        <v>154</v>
      </c>
      <c r="E27" s="208" t="s">
        <v>155</v>
      </c>
      <c r="F27" s="186" t="s">
        <v>265</v>
      </c>
      <c r="G27" s="148" t="s">
        <v>156</v>
      </c>
      <c r="H27" s="160" t="s">
        <v>157</v>
      </c>
      <c r="I27" s="148" t="s">
        <v>158</v>
      </c>
      <c r="J27" s="186" t="s">
        <v>159</v>
      </c>
      <c r="K27" s="170" t="s">
        <v>334</v>
      </c>
      <c r="L27" s="135" t="s">
        <v>160</v>
      </c>
      <c r="M27" s="197" t="s">
        <v>267</v>
      </c>
      <c r="N27" s="241" t="s">
        <v>260</v>
      </c>
      <c r="O27" s="247" t="s">
        <v>276</v>
      </c>
      <c r="P27" s="248" t="s">
        <v>302</v>
      </c>
      <c r="Q27" s="271" t="s">
        <v>346</v>
      </c>
      <c r="R27" s="271" t="s">
        <v>375</v>
      </c>
      <c r="S27" s="279" t="s">
        <v>361</v>
      </c>
      <c r="T27" s="35"/>
      <c r="U27" s="285" t="s">
        <v>391</v>
      </c>
      <c r="V27" s="35"/>
      <c r="W27" s="35"/>
      <c r="X27" s="35"/>
      <c r="Y27" s="19"/>
      <c r="Z27" s="19"/>
      <c r="AA27" s="20"/>
      <c r="AB27" s="20"/>
      <c r="AC27" s="20"/>
      <c r="AD27" s="19"/>
      <c r="AE27" s="19"/>
      <c r="AF27" s="19"/>
    </row>
    <row r="28" spans="1:32" ht="15" x14ac:dyDescent="0.15">
      <c r="A28" s="25" t="s">
        <v>15</v>
      </c>
      <c r="B28" s="161">
        <v>48</v>
      </c>
      <c r="C28" s="149">
        <v>48.5</v>
      </c>
      <c r="D28" s="182" t="s">
        <v>81</v>
      </c>
      <c r="E28" s="161">
        <v>58</v>
      </c>
      <c r="F28" s="161" t="s">
        <v>249</v>
      </c>
      <c r="G28" s="149">
        <v>50.2</v>
      </c>
      <c r="H28" s="161">
        <v>46.5</v>
      </c>
      <c r="I28" s="149">
        <v>49</v>
      </c>
      <c r="J28" s="161">
        <v>49.5</v>
      </c>
      <c r="K28" s="171">
        <v>51.5</v>
      </c>
      <c r="L28" s="136">
        <v>62.5</v>
      </c>
      <c r="M28" s="192">
        <v>51</v>
      </c>
      <c r="N28" s="242">
        <v>54.2</v>
      </c>
      <c r="O28" s="201" t="s">
        <v>274</v>
      </c>
      <c r="P28" s="246">
        <v>52.4</v>
      </c>
      <c r="Q28" s="269">
        <v>52.5</v>
      </c>
      <c r="R28" s="269">
        <v>61</v>
      </c>
      <c r="S28" s="270">
        <v>56</v>
      </c>
      <c r="T28" s="32"/>
      <c r="U28" s="274">
        <v>57.9</v>
      </c>
      <c r="V28" s="33"/>
      <c r="W28" s="32"/>
      <c r="X28" s="32"/>
      <c r="Y28" s="14"/>
      <c r="Z28" s="14"/>
      <c r="AA28" s="15"/>
      <c r="AB28" s="15"/>
      <c r="AC28" s="15"/>
      <c r="AD28" s="14"/>
      <c r="AE28" s="14"/>
      <c r="AF28" s="14"/>
    </row>
    <row r="29" spans="1:32" s="3" customFormat="1" ht="15" x14ac:dyDescent="0.15">
      <c r="A29" s="26" t="s">
        <v>17</v>
      </c>
      <c r="B29" s="161">
        <v>-5.12</v>
      </c>
      <c r="C29" s="149">
        <v>-1.1200000000000001</v>
      </c>
      <c r="D29" s="182">
        <v>4.62</v>
      </c>
      <c r="E29" s="161" t="s">
        <v>89</v>
      </c>
      <c r="F29" s="161" t="s">
        <v>249</v>
      </c>
      <c r="G29" s="149">
        <v>2.4</v>
      </c>
      <c r="H29" s="161">
        <v>0.72</v>
      </c>
      <c r="I29" s="149">
        <v>-2.4</v>
      </c>
      <c r="J29" s="161">
        <v>1</v>
      </c>
      <c r="K29" s="171">
        <v>0.99</v>
      </c>
      <c r="L29" s="244">
        <v>7.4</v>
      </c>
      <c r="M29" s="192">
        <v>-0.6</v>
      </c>
      <c r="N29" s="242">
        <v>-0.6</v>
      </c>
      <c r="O29" s="249" t="s">
        <v>317</v>
      </c>
      <c r="P29" s="246">
        <v>1.9</v>
      </c>
      <c r="Q29" s="269">
        <v>-0.17</v>
      </c>
      <c r="R29" s="269">
        <v>4.0999999999999996</v>
      </c>
      <c r="S29" s="270">
        <v>2.86</v>
      </c>
      <c r="T29" s="34"/>
      <c r="U29" s="284"/>
      <c r="V29" s="34"/>
      <c r="W29" s="34"/>
      <c r="X29" s="34"/>
      <c r="Y29" s="17"/>
      <c r="Z29" s="17"/>
      <c r="AA29" s="18"/>
      <c r="AB29" s="18"/>
      <c r="AC29" s="18"/>
      <c r="AD29" s="17"/>
      <c r="AE29" s="17"/>
      <c r="AF29" s="17"/>
    </row>
    <row r="30" spans="1:32" ht="15" x14ac:dyDescent="0.15">
      <c r="A30" s="25" t="s">
        <v>162</v>
      </c>
      <c r="B30" s="161">
        <v>0.01</v>
      </c>
      <c r="C30" s="149">
        <v>0.13</v>
      </c>
      <c r="D30" s="182">
        <v>100</v>
      </c>
      <c r="E30" s="161" t="s">
        <v>163</v>
      </c>
      <c r="F30" s="161" t="s">
        <v>249</v>
      </c>
      <c r="G30" s="149">
        <v>99</v>
      </c>
      <c r="H30" s="161">
        <v>76</v>
      </c>
      <c r="I30" s="149">
        <v>1</v>
      </c>
      <c r="J30" s="161">
        <v>84</v>
      </c>
      <c r="K30" s="171">
        <v>84</v>
      </c>
      <c r="L30" s="245" t="s">
        <v>319</v>
      </c>
      <c r="M30" s="192">
        <v>28</v>
      </c>
      <c r="N30" s="242">
        <v>27</v>
      </c>
      <c r="O30" s="201">
        <v>67</v>
      </c>
      <c r="P30" s="246">
        <v>97</v>
      </c>
      <c r="Q30" s="272"/>
      <c r="R30" s="272" t="s">
        <v>309</v>
      </c>
      <c r="S30" s="280">
        <v>0.99</v>
      </c>
      <c r="T30" s="32"/>
      <c r="U30" s="286">
        <v>99</v>
      </c>
      <c r="V30" s="32"/>
      <c r="W30" s="32"/>
      <c r="X30" s="32"/>
      <c r="Y30" s="14"/>
      <c r="Z30" s="14"/>
      <c r="AA30" s="16"/>
      <c r="AB30" s="16"/>
      <c r="AC30" s="16"/>
      <c r="AD30" s="14"/>
      <c r="AE30" s="14"/>
      <c r="AF30" s="14"/>
    </row>
    <row r="31" spans="1:32" ht="15" x14ac:dyDescent="0.15">
      <c r="A31" s="25" t="s">
        <v>21</v>
      </c>
      <c r="B31" s="161">
        <v>127.7</v>
      </c>
      <c r="C31" s="149">
        <v>105.9</v>
      </c>
      <c r="D31" s="182">
        <v>110</v>
      </c>
      <c r="E31" s="161" t="s">
        <v>90</v>
      </c>
      <c r="F31" s="161">
        <v>119.38</v>
      </c>
      <c r="G31" s="149">
        <v>78</v>
      </c>
      <c r="H31" s="161">
        <v>74</v>
      </c>
      <c r="I31" s="149">
        <v>132</v>
      </c>
      <c r="J31" s="161">
        <v>89.2</v>
      </c>
      <c r="K31" s="171">
        <v>104</v>
      </c>
      <c r="L31" s="136">
        <v>162.19999999999999</v>
      </c>
      <c r="M31" s="192">
        <v>118</v>
      </c>
      <c r="N31" s="242">
        <v>172.5</v>
      </c>
      <c r="O31" s="201">
        <v>68</v>
      </c>
      <c r="P31" s="246">
        <v>121</v>
      </c>
      <c r="Q31" s="269">
        <v>130.19999999999999</v>
      </c>
      <c r="R31" s="269">
        <v>181.5</v>
      </c>
      <c r="S31" s="270">
        <v>137.5</v>
      </c>
      <c r="T31" s="32"/>
      <c r="U31" s="286">
        <v>157.19999999999999</v>
      </c>
      <c r="V31" s="32"/>
      <c r="W31" s="32"/>
      <c r="X31" s="32"/>
      <c r="Y31" s="14"/>
      <c r="Z31" s="14"/>
      <c r="AA31" s="15"/>
      <c r="AB31" s="15"/>
      <c r="AC31" s="15"/>
      <c r="AD31" s="14"/>
      <c r="AE31" s="14"/>
      <c r="AF31" s="14"/>
    </row>
    <row r="32" spans="1:32" s="3" customFormat="1" ht="15" x14ac:dyDescent="0.15">
      <c r="A32" s="26" t="s">
        <v>16</v>
      </c>
      <c r="B32" s="161">
        <v>-5.44</v>
      </c>
      <c r="C32" s="149">
        <v>-0.05</v>
      </c>
      <c r="D32" s="182">
        <v>-1.63</v>
      </c>
      <c r="E32" s="161" t="s">
        <v>91</v>
      </c>
      <c r="F32" s="161">
        <v>0.85</v>
      </c>
      <c r="G32" s="149">
        <v>-1.2</v>
      </c>
      <c r="H32" s="161">
        <v>-0.52</v>
      </c>
      <c r="I32" s="149">
        <v>-0.17499999999999999</v>
      </c>
      <c r="J32" s="161">
        <v>-0.6</v>
      </c>
      <c r="K32" s="171">
        <v>3.09</v>
      </c>
      <c r="L32" s="243">
        <v>0</v>
      </c>
      <c r="M32" s="192">
        <v>-0.2</v>
      </c>
      <c r="N32" s="242">
        <v>-0.6</v>
      </c>
      <c r="O32" s="249" t="s">
        <v>318</v>
      </c>
      <c r="P32" s="246">
        <v>1.94</v>
      </c>
      <c r="Q32" s="269">
        <v>-2.13</v>
      </c>
      <c r="R32" s="269">
        <v>0.76</v>
      </c>
      <c r="S32" s="270">
        <v>-0.17</v>
      </c>
      <c r="T32" s="34"/>
      <c r="U32" s="286">
        <v>-0.47</v>
      </c>
      <c r="V32" s="34"/>
      <c r="W32" s="34"/>
      <c r="X32" s="34"/>
      <c r="Y32" s="17"/>
      <c r="Z32" s="17"/>
      <c r="AA32" s="18"/>
      <c r="AB32" s="18"/>
      <c r="AC32" s="18"/>
      <c r="AD32" s="17"/>
      <c r="AE32" s="17"/>
      <c r="AF32" s="17"/>
    </row>
    <row r="33" spans="1:32" ht="15" x14ac:dyDescent="0.15">
      <c r="A33" s="25" t="s">
        <v>30</v>
      </c>
      <c r="B33" s="161">
        <v>0.01</v>
      </c>
      <c r="C33" s="149">
        <v>0.48</v>
      </c>
      <c r="D33" s="182">
        <v>5</v>
      </c>
      <c r="E33" s="161">
        <v>79</v>
      </c>
      <c r="F33" s="161">
        <v>81</v>
      </c>
      <c r="G33" s="149">
        <v>12</v>
      </c>
      <c r="H33" s="161">
        <v>30</v>
      </c>
      <c r="I33" s="149">
        <v>44</v>
      </c>
      <c r="J33" s="161">
        <v>27</v>
      </c>
      <c r="K33" s="171" t="s">
        <v>309</v>
      </c>
      <c r="L33" s="243">
        <v>50</v>
      </c>
      <c r="M33" s="192">
        <v>40</v>
      </c>
      <c r="N33" s="242">
        <v>27</v>
      </c>
      <c r="O33" s="201">
        <v>3</v>
      </c>
      <c r="P33" s="168">
        <v>97</v>
      </c>
      <c r="Q33" s="269"/>
      <c r="R33" s="269">
        <v>77</v>
      </c>
      <c r="S33" s="270">
        <v>0.43</v>
      </c>
      <c r="T33" s="32"/>
      <c r="U33" s="286">
        <v>31.83</v>
      </c>
      <c r="V33" s="32"/>
      <c r="W33" s="32"/>
      <c r="X33" s="32"/>
      <c r="Y33" s="14"/>
      <c r="Z33" s="14"/>
      <c r="AA33" s="15"/>
      <c r="AB33" s="15"/>
      <c r="AC33" s="15"/>
      <c r="AD33" s="14"/>
      <c r="AE33" s="14"/>
      <c r="AF33" s="14"/>
    </row>
    <row r="34" spans="1:32" ht="15" x14ac:dyDescent="0.15">
      <c r="A34" s="25" t="s">
        <v>22</v>
      </c>
      <c r="B34" s="161">
        <v>35.9</v>
      </c>
      <c r="C34" s="149">
        <v>19.5</v>
      </c>
      <c r="D34" s="182" t="s">
        <v>82</v>
      </c>
      <c r="E34" s="161" t="s">
        <v>92</v>
      </c>
      <c r="F34" s="161">
        <v>25.4</v>
      </c>
      <c r="G34" s="149">
        <v>10.5</v>
      </c>
      <c r="H34" s="161">
        <v>9.84</v>
      </c>
      <c r="I34" s="149">
        <v>27</v>
      </c>
      <c r="J34" s="161">
        <v>13.3</v>
      </c>
      <c r="K34" s="171">
        <v>14</v>
      </c>
      <c r="L34" s="243">
        <v>93.2</v>
      </c>
      <c r="M34" s="192">
        <v>20.7</v>
      </c>
      <c r="N34" s="242">
        <v>54.88</v>
      </c>
      <c r="O34" s="201" t="s">
        <v>275</v>
      </c>
      <c r="P34" s="246">
        <v>22.7</v>
      </c>
      <c r="Q34" s="269">
        <v>30.7</v>
      </c>
      <c r="R34" s="269">
        <v>79.400000000000006</v>
      </c>
      <c r="S34" s="270">
        <v>22.6</v>
      </c>
      <c r="T34" s="32"/>
      <c r="U34" s="286">
        <v>38.1</v>
      </c>
      <c r="V34" s="33"/>
      <c r="W34" s="32"/>
      <c r="X34" s="32"/>
      <c r="Y34" s="14"/>
      <c r="Z34" s="14"/>
      <c r="AA34" s="15"/>
      <c r="AB34" s="15"/>
      <c r="AC34" s="15"/>
      <c r="AD34" s="14"/>
      <c r="AE34" s="14"/>
      <c r="AF34" s="14"/>
    </row>
    <row r="35" spans="1:32" s="3" customFormat="1" ht="15" x14ac:dyDescent="0.15">
      <c r="A35" s="26" t="s">
        <v>18</v>
      </c>
      <c r="B35" s="161">
        <v>-4.09</v>
      </c>
      <c r="C35" s="149">
        <v>-0.74</v>
      </c>
      <c r="D35" s="182">
        <v>-0.8</v>
      </c>
      <c r="E35" s="161" t="s">
        <v>93</v>
      </c>
      <c r="F35" s="161">
        <v>1.325</v>
      </c>
      <c r="G35" s="149">
        <v>-0.8</v>
      </c>
      <c r="H35" s="161">
        <v>-9.9000000000000005E-2</v>
      </c>
      <c r="I35" s="149">
        <v>-0.4</v>
      </c>
      <c r="J35" s="161">
        <v>-0.15</v>
      </c>
      <c r="K35" s="171">
        <v>0.33</v>
      </c>
      <c r="L35" s="149">
        <v>2.5</v>
      </c>
      <c r="M35" s="192">
        <v>-0.375</v>
      </c>
      <c r="N35" s="242">
        <v>-1.8</v>
      </c>
      <c r="O35" s="249" t="s">
        <v>277</v>
      </c>
      <c r="P35" s="246">
        <v>1.6</v>
      </c>
      <c r="Q35" s="269">
        <v>-0.41</v>
      </c>
      <c r="R35" s="269">
        <v>0.96</v>
      </c>
      <c r="S35" s="270">
        <v>-2.35</v>
      </c>
      <c r="T35" s="34"/>
      <c r="U35" s="286">
        <v>-1.41</v>
      </c>
      <c r="V35" s="34"/>
      <c r="W35" s="34"/>
      <c r="X35" s="34"/>
      <c r="Y35" s="17"/>
      <c r="Z35" s="17"/>
      <c r="AA35" s="18"/>
      <c r="AB35" s="18"/>
      <c r="AC35" s="18"/>
      <c r="AD35" s="17"/>
      <c r="AE35" s="17"/>
      <c r="AF35" s="17"/>
    </row>
    <row r="36" spans="1:32" x14ac:dyDescent="0.15">
      <c r="A36" s="25" t="s">
        <v>32</v>
      </c>
      <c r="B36" s="161">
        <v>0.01</v>
      </c>
      <c r="C36" s="149">
        <v>0.77</v>
      </c>
      <c r="D36" s="182">
        <v>21</v>
      </c>
      <c r="E36" s="161">
        <v>61</v>
      </c>
      <c r="F36" s="161">
        <v>91</v>
      </c>
      <c r="G36" s="149">
        <v>21</v>
      </c>
      <c r="H36" s="161">
        <v>46</v>
      </c>
      <c r="I36" s="149">
        <v>34</v>
      </c>
      <c r="J36" s="161">
        <v>45</v>
      </c>
      <c r="K36" s="171">
        <v>63</v>
      </c>
      <c r="L36" s="243">
        <v>99</v>
      </c>
      <c r="M36" s="147">
        <v>36</v>
      </c>
      <c r="N36" s="242">
        <v>4</v>
      </c>
      <c r="O36" s="201">
        <v>8</v>
      </c>
      <c r="P36" s="168">
        <v>95</v>
      </c>
      <c r="Q36" s="272"/>
      <c r="R36" s="272">
        <v>83</v>
      </c>
      <c r="S36" s="280">
        <v>0.01</v>
      </c>
      <c r="T36" s="32"/>
      <c r="U36" s="286">
        <v>7.99</v>
      </c>
      <c r="V36" s="32"/>
      <c r="W36" s="32"/>
      <c r="X36" s="32"/>
      <c r="Y36" s="14"/>
      <c r="Z36" s="14"/>
      <c r="AA36" s="15"/>
      <c r="AB36" s="15"/>
      <c r="AC36" s="15"/>
      <c r="AD36" s="14"/>
      <c r="AE36" s="14"/>
      <c r="AF36" s="14"/>
    </row>
    <row r="37" spans="1:32" s="49" customFormat="1" x14ac:dyDescent="0.15">
      <c r="A37" s="25"/>
      <c r="B37" s="77"/>
      <c r="C37" s="78"/>
      <c r="D37" s="239"/>
      <c r="E37" s="70"/>
      <c r="F37" s="77"/>
      <c r="G37" s="85"/>
      <c r="H37" s="77"/>
      <c r="I37" s="85"/>
      <c r="J37" s="77"/>
      <c r="K37" s="175"/>
      <c r="L37" s="76"/>
      <c r="M37" s="129"/>
      <c r="N37" s="151"/>
      <c r="O37" s="48"/>
      <c r="P37" s="232"/>
      <c r="Q37" s="269"/>
      <c r="R37" s="269"/>
      <c r="S37" s="270"/>
      <c r="T37" s="48"/>
      <c r="U37" s="274"/>
      <c r="V37" s="48"/>
      <c r="W37" s="48"/>
      <c r="X37" s="48"/>
      <c r="AA37" s="50"/>
      <c r="AB37" s="50"/>
      <c r="AC37" s="50"/>
    </row>
    <row r="38" spans="1:32" ht="15" x14ac:dyDescent="0.15">
      <c r="A38" s="25" t="s">
        <v>38</v>
      </c>
      <c r="B38" s="147" t="s">
        <v>4</v>
      </c>
      <c r="C38" s="149" t="s">
        <v>4</v>
      </c>
      <c r="D38" s="180" t="s">
        <v>3</v>
      </c>
      <c r="E38" s="206" t="s">
        <v>3</v>
      </c>
      <c r="F38" s="147" t="s">
        <v>4</v>
      </c>
      <c r="G38" s="147" t="s">
        <v>3</v>
      </c>
      <c r="H38" s="147" t="s">
        <v>4</v>
      </c>
      <c r="I38" s="147" t="s">
        <v>4</v>
      </c>
      <c r="J38" s="147" t="s">
        <v>4</v>
      </c>
      <c r="K38" s="168" t="s">
        <v>4</v>
      </c>
      <c r="L38" s="134" t="s">
        <v>3</v>
      </c>
      <c r="M38" s="198" t="s">
        <v>4</v>
      </c>
      <c r="N38" s="156" t="s">
        <v>4</v>
      </c>
      <c r="O38" s="216" t="s">
        <v>4</v>
      </c>
      <c r="P38" s="228" t="s">
        <v>4</v>
      </c>
      <c r="Q38" s="269" t="s">
        <v>4</v>
      </c>
      <c r="R38" s="269" t="s">
        <v>3</v>
      </c>
      <c r="S38" s="270" t="s">
        <v>3</v>
      </c>
      <c r="T38" s="32"/>
      <c r="U38" s="274" t="s">
        <v>3</v>
      </c>
      <c r="V38" s="32"/>
      <c r="W38" s="32"/>
      <c r="X38" s="32"/>
      <c r="Y38" s="14"/>
      <c r="Z38" s="14"/>
      <c r="AA38" s="15"/>
      <c r="AB38" s="15"/>
      <c r="AC38" s="15"/>
      <c r="AD38" s="14"/>
      <c r="AE38" s="14"/>
      <c r="AF38" s="14"/>
    </row>
    <row r="39" spans="1:32" ht="15" x14ac:dyDescent="0.15">
      <c r="A39" s="25" t="s">
        <v>39</v>
      </c>
      <c r="B39" s="147" t="s">
        <v>3</v>
      </c>
      <c r="C39" s="149" t="s">
        <v>4</v>
      </c>
      <c r="D39" s="180" t="s">
        <v>4</v>
      </c>
      <c r="E39" s="206" t="s">
        <v>4</v>
      </c>
      <c r="F39" s="147" t="s">
        <v>4</v>
      </c>
      <c r="G39" s="147" t="s">
        <v>4</v>
      </c>
      <c r="H39" s="147" t="s">
        <v>4</v>
      </c>
      <c r="I39" s="147" t="s">
        <v>3</v>
      </c>
      <c r="J39" s="147" t="s">
        <v>4</v>
      </c>
      <c r="K39" s="168" t="s">
        <v>4</v>
      </c>
      <c r="L39" s="134" t="s">
        <v>4</v>
      </c>
      <c r="M39" s="198" t="s">
        <v>4</v>
      </c>
      <c r="N39" s="156" t="s">
        <v>4</v>
      </c>
      <c r="O39" s="216" t="s">
        <v>4</v>
      </c>
      <c r="P39" s="228" t="s">
        <v>4</v>
      </c>
      <c r="Q39" s="269" t="s">
        <v>4</v>
      </c>
      <c r="R39" s="269" t="s">
        <v>4</v>
      </c>
      <c r="S39" s="270" t="s">
        <v>4</v>
      </c>
      <c r="T39" s="32"/>
      <c r="U39" s="274" t="s">
        <v>4</v>
      </c>
      <c r="V39" s="32"/>
      <c r="W39" s="32"/>
      <c r="X39" s="32"/>
      <c r="Y39" s="14"/>
      <c r="Z39" s="14"/>
      <c r="AA39" s="15"/>
      <c r="AB39" s="15"/>
      <c r="AC39" s="15"/>
      <c r="AD39" s="14"/>
      <c r="AE39" s="14"/>
      <c r="AF39" s="14"/>
    </row>
    <row r="40" spans="1:32" ht="15" x14ac:dyDescent="0.15">
      <c r="A40" s="25" t="s">
        <v>40</v>
      </c>
      <c r="B40" s="147" t="s">
        <v>4</v>
      </c>
      <c r="C40" s="149" t="s">
        <v>3</v>
      </c>
      <c r="D40" s="180" t="s">
        <v>3</v>
      </c>
      <c r="E40" s="206" t="s">
        <v>3</v>
      </c>
      <c r="F40" s="147" t="s">
        <v>3</v>
      </c>
      <c r="G40" s="147" t="s">
        <v>3</v>
      </c>
      <c r="H40" s="147" t="s">
        <v>4</v>
      </c>
      <c r="I40" s="147" t="s">
        <v>4</v>
      </c>
      <c r="J40" s="147" t="s">
        <v>4</v>
      </c>
      <c r="K40" s="168" t="s">
        <v>3</v>
      </c>
      <c r="L40" s="134" t="s">
        <v>4</v>
      </c>
      <c r="M40" s="198" t="s">
        <v>4</v>
      </c>
      <c r="N40" s="156" t="s">
        <v>3</v>
      </c>
      <c r="O40" s="216" t="s">
        <v>249</v>
      </c>
      <c r="P40" s="228" t="s">
        <v>3</v>
      </c>
      <c r="Q40" s="270" t="s">
        <v>3</v>
      </c>
      <c r="R40" s="269" t="s">
        <v>3</v>
      </c>
      <c r="S40" s="270" t="s">
        <v>4</v>
      </c>
      <c r="T40" s="32"/>
      <c r="U40" s="274" t="s">
        <v>3</v>
      </c>
      <c r="V40" s="32"/>
      <c r="W40" s="32"/>
      <c r="X40" s="32"/>
      <c r="Y40" s="14"/>
      <c r="Z40" s="14"/>
      <c r="AA40" s="15"/>
      <c r="AB40" s="15"/>
      <c r="AC40" s="15"/>
      <c r="AD40" s="14"/>
      <c r="AE40" s="14"/>
      <c r="AF40" s="14"/>
    </row>
    <row r="41" spans="1:32" s="58" customFormat="1" ht="15" x14ac:dyDescent="0.15">
      <c r="A41" s="21" t="s">
        <v>41</v>
      </c>
      <c r="B41" s="144" t="s">
        <v>4</v>
      </c>
      <c r="C41" s="161" t="s">
        <v>3</v>
      </c>
      <c r="D41" s="178" t="s">
        <v>3</v>
      </c>
      <c r="E41" s="206" t="s">
        <v>3</v>
      </c>
      <c r="F41" s="144" t="s">
        <v>3</v>
      </c>
      <c r="G41" s="144" t="s">
        <v>3</v>
      </c>
      <c r="H41" s="144" t="s">
        <v>3</v>
      </c>
      <c r="I41" s="144" t="s">
        <v>3</v>
      </c>
      <c r="J41" s="144" t="s">
        <v>4</v>
      </c>
      <c r="K41" s="167" t="s">
        <v>3</v>
      </c>
      <c r="L41" s="132" t="s">
        <v>4</v>
      </c>
      <c r="M41" s="199" t="s">
        <v>4</v>
      </c>
      <c r="N41" s="157" t="s">
        <v>4</v>
      </c>
      <c r="O41" s="213" t="s">
        <v>249</v>
      </c>
      <c r="P41" s="229" t="s">
        <v>3</v>
      </c>
      <c r="Q41" s="268" t="s">
        <v>3</v>
      </c>
      <c r="R41" s="268" t="s">
        <v>4</v>
      </c>
      <c r="S41" s="273" t="s">
        <v>4</v>
      </c>
      <c r="T41" s="28"/>
      <c r="U41" s="283" t="s">
        <v>4</v>
      </c>
      <c r="V41" s="28"/>
      <c r="W41" s="28"/>
      <c r="X41" s="28"/>
      <c r="Y41" s="14"/>
      <c r="Z41" s="14"/>
      <c r="AA41" s="15"/>
      <c r="AB41" s="15"/>
      <c r="AC41" s="15"/>
      <c r="AD41" s="5"/>
      <c r="AE41" s="5"/>
      <c r="AF41" s="5"/>
    </row>
    <row r="42" spans="1:32" ht="15" x14ac:dyDescent="0.15">
      <c r="A42" s="25" t="s">
        <v>26</v>
      </c>
      <c r="B42" s="147" t="s">
        <v>4</v>
      </c>
      <c r="C42" s="149" t="s">
        <v>4</v>
      </c>
      <c r="D42" s="180" t="s">
        <v>3</v>
      </c>
      <c r="E42" s="206" t="s">
        <v>3</v>
      </c>
      <c r="F42" s="147" t="s">
        <v>3</v>
      </c>
      <c r="G42" s="147" t="s">
        <v>4</v>
      </c>
      <c r="H42" s="147" t="s">
        <v>4</v>
      </c>
      <c r="I42" s="144" t="s">
        <v>3</v>
      </c>
      <c r="J42" s="147" t="s">
        <v>3</v>
      </c>
      <c r="K42" s="168" t="s">
        <v>3</v>
      </c>
      <c r="L42" s="134" t="s">
        <v>3</v>
      </c>
      <c r="M42" s="198" t="s">
        <v>4</v>
      </c>
      <c r="N42" s="156" t="s">
        <v>4</v>
      </c>
      <c r="O42" s="216" t="s">
        <v>3</v>
      </c>
      <c r="P42" s="228" t="s">
        <v>3</v>
      </c>
      <c r="Q42" s="269" t="s">
        <v>3</v>
      </c>
      <c r="R42" s="269" t="s">
        <v>3</v>
      </c>
      <c r="S42" s="270" t="s">
        <v>4</v>
      </c>
      <c r="T42" s="32"/>
      <c r="U42" s="274" t="s">
        <v>4</v>
      </c>
      <c r="V42" s="32"/>
      <c r="W42" s="32"/>
      <c r="X42" s="32"/>
      <c r="Y42" s="14"/>
      <c r="Z42" s="14"/>
      <c r="AA42" s="15"/>
      <c r="AB42" s="15"/>
      <c r="AC42" s="15"/>
      <c r="AD42" s="14"/>
      <c r="AE42" s="14"/>
      <c r="AF42" s="14"/>
    </row>
    <row r="43" spans="1:32" ht="15" x14ac:dyDescent="0.15">
      <c r="A43" s="25" t="s">
        <v>42</v>
      </c>
      <c r="B43" s="147" t="s">
        <v>3</v>
      </c>
      <c r="C43" s="149" t="s">
        <v>4</v>
      </c>
      <c r="D43" s="180" t="s">
        <v>4</v>
      </c>
      <c r="E43" s="206" t="s">
        <v>3</v>
      </c>
      <c r="F43" s="147" t="s">
        <v>3</v>
      </c>
      <c r="G43" s="147" t="s">
        <v>3</v>
      </c>
      <c r="H43" s="147" t="s">
        <v>4</v>
      </c>
      <c r="I43" s="147" t="s">
        <v>4</v>
      </c>
      <c r="J43" s="147" t="s">
        <v>4</v>
      </c>
      <c r="K43" s="168" t="s">
        <v>4</v>
      </c>
      <c r="L43" s="134" t="s">
        <v>3</v>
      </c>
      <c r="M43" s="196" t="s">
        <v>3</v>
      </c>
      <c r="N43" s="158" t="s">
        <v>3</v>
      </c>
      <c r="O43" s="216" t="s">
        <v>3</v>
      </c>
      <c r="P43" s="228" t="s">
        <v>4</v>
      </c>
      <c r="Q43" s="269" t="s">
        <v>3</v>
      </c>
      <c r="R43" s="269" t="s">
        <v>3</v>
      </c>
      <c r="S43" s="270" t="s">
        <v>4</v>
      </c>
      <c r="T43" s="32"/>
      <c r="U43" s="274" t="s">
        <v>4</v>
      </c>
      <c r="V43" s="32"/>
      <c r="W43" s="32"/>
      <c r="X43" s="32"/>
      <c r="Y43" s="14"/>
      <c r="Z43" s="14"/>
      <c r="AA43" s="15"/>
      <c r="AB43" s="15"/>
      <c r="AC43" s="15"/>
      <c r="AD43" s="14"/>
      <c r="AE43" s="14"/>
      <c r="AF43" s="14"/>
    </row>
    <row r="44" spans="1:32" ht="15" x14ac:dyDescent="0.15">
      <c r="A44" s="25" t="s">
        <v>43</v>
      </c>
      <c r="B44" s="147" t="s">
        <v>3</v>
      </c>
      <c r="C44" s="149" t="s">
        <v>4</v>
      </c>
      <c r="D44" s="180" t="s">
        <v>4</v>
      </c>
      <c r="E44" s="206" t="s">
        <v>4</v>
      </c>
      <c r="F44" s="147" t="s">
        <v>4</v>
      </c>
      <c r="G44" s="147" t="s">
        <v>3</v>
      </c>
      <c r="H44" s="147" t="s">
        <v>4</v>
      </c>
      <c r="I44" s="147" t="s">
        <v>3</v>
      </c>
      <c r="J44" s="147" t="s">
        <v>4</v>
      </c>
      <c r="K44" s="168" t="s">
        <v>3</v>
      </c>
      <c r="L44" s="134" t="s">
        <v>3</v>
      </c>
      <c r="M44" s="196" t="s">
        <v>3</v>
      </c>
      <c r="N44" s="158" t="s">
        <v>4</v>
      </c>
      <c r="O44" s="216" t="s">
        <v>4</v>
      </c>
      <c r="P44" s="228" t="s">
        <v>3</v>
      </c>
      <c r="Q44" s="270" t="s">
        <v>4</v>
      </c>
      <c r="R44" s="269" t="s">
        <v>4</v>
      </c>
      <c r="S44" s="270" t="s">
        <v>4</v>
      </c>
      <c r="T44" s="32"/>
      <c r="U44" s="274" t="s">
        <v>4</v>
      </c>
      <c r="V44" s="32"/>
      <c r="W44" s="32"/>
      <c r="X44" s="32"/>
      <c r="Y44" s="14"/>
      <c r="Z44" s="14"/>
      <c r="AA44" s="15"/>
      <c r="AB44" s="15"/>
      <c r="AC44" s="15"/>
      <c r="AD44" s="14"/>
      <c r="AE44" s="14"/>
      <c r="AF44" s="14"/>
    </row>
    <row r="45" spans="1:32" ht="15" x14ac:dyDescent="0.15">
      <c r="A45" s="25" t="s">
        <v>44</v>
      </c>
      <c r="B45" s="147" t="s">
        <v>4</v>
      </c>
      <c r="C45" s="149" t="s">
        <v>4</v>
      </c>
      <c r="D45" s="180" t="s">
        <v>3</v>
      </c>
      <c r="E45" s="206" t="s">
        <v>4</v>
      </c>
      <c r="F45" s="147" t="s">
        <v>4</v>
      </c>
      <c r="G45" s="147" t="s">
        <v>3</v>
      </c>
      <c r="H45" s="147" t="s">
        <v>4</v>
      </c>
      <c r="I45" s="147" t="s">
        <v>3</v>
      </c>
      <c r="J45" s="147" t="s">
        <v>4</v>
      </c>
      <c r="K45" s="168" t="s">
        <v>3</v>
      </c>
      <c r="L45" s="134" t="s">
        <v>4</v>
      </c>
      <c r="M45" s="196" t="s">
        <v>3</v>
      </c>
      <c r="N45" s="158" t="s">
        <v>3</v>
      </c>
      <c r="O45" s="216" t="s">
        <v>4</v>
      </c>
      <c r="P45" s="228" t="s">
        <v>4</v>
      </c>
      <c r="Q45" s="269" t="s">
        <v>4</v>
      </c>
      <c r="R45" s="269" t="s">
        <v>4</v>
      </c>
      <c r="S45" s="270" t="s">
        <v>4</v>
      </c>
      <c r="T45" s="32"/>
      <c r="U45" s="274" t="s">
        <v>3</v>
      </c>
      <c r="V45" s="32"/>
      <c r="W45" s="32"/>
      <c r="X45" s="32"/>
      <c r="Y45" s="14"/>
      <c r="Z45" s="14"/>
      <c r="AA45" s="15"/>
      <c r="AB45" s="15"/>
      <c r="AC45" s="15"/>
      <c r="AD45" s="14"/>
      <c r="AE45" s="14"/>
      <c r="AF45" s="14"/>
    </row>
    <row r="46" spans="1:32" ht="15" x14ac:dyDescent="0.15">
      <c r="A46" s="25" t="s">
        <v>45</v>
      </c>
      <c r="B46" s="147" t="s">
        <v>4</v>
      </c>
      <c r="C46" s="149" t="s">
        <v>4</v>
      </c>
      <c r="D46" s="180" t="s">
        <v>3</v>
      </c>
      <c r="E46" s="206" t="s">
        <v>3</v>
      </c>
      <c r="F46" s="147" t="s">
        <v>3</v>
      </c>
      <c r="G46" s="147" t="s">
        <v>3</v>
      </c>
      <c r="H46" s="147" t="s">
        <v>4</v>
      </c>
      <c r="I46" s="147" t="s">
        <v>4</v>
      </c>
      <c r="J46" s="147" t="s">
        <v>4</v>
      </c>
      <c r="K46" s="168" t="s">
        <v>3</v>
      </c>
      <c r="L46" s="134" t="s">
        <v>4</v>
      </c>
      <c r="M46" s="198" t="s">
        <v>4</v>
      </c>
      <c r="N46" s="156" t="s">
        <v>4</v>
      </c>
      <c r="O46" s="216" t="s">
        <v>4</v>
      </c>
      <c r="P46" s="228" t="s">
        <v>4</v>
      </c>
      <c r="Q46" s="269" t="s">
        <v>4</v>
      </c>
      <c r="R46" s="269" t="s">
        <v>4</v>
      </c>
      <c r="S46" s="270" t="s">
        <v>4</v>
      </c>
      <c r="T46" s="32"/>
      <c r="U46" s="274" t="s">
        <v>4</v>
      </c>
      <c r="V46" s="32"/>
      <c r="W46" s="32"/>
      <c r="X46" s="32"/>
      <c r="Y46" s="14"/>
      <c r="Z46" s="14"/>
      <c r="AA46" s="15"/>
      <c r="AB46" s="15"/>
      <c r="AC46" s="15"/>
      <c r="AD46" s="14"/>
      <c r="AE46" s="14"/>
      <c r="AF46" s="14"/>
    </row>
    <row r="47" spans="1:32" ht="15" x14ac:dyDescent="0.15">
      <c r="A47" s="25" t="s">
        <v>23</v>
      </c>
      <c r="B47" s="147" t="s">
        <v>4</v>
      </c>
      <c r="C47" s="149" t="s">
        <v>3</v>
      </c>
      <c r="D47" s="180" t="s">
        <v>3</v>
      </c>
      <c r="E47" s="206" t="s">
        <v>4</v>
      </c>
      <c r="F47" s="147" t="s">
        <v>3</v>
      </c>
      <c r="G47" s="147" t="s">
        <v>3</v>
      </c>
      <c r="H47" s="147" t="s">
        <v>4</v>
      </c>
      <c r="I47" s="147" t="s">
        <v>4</v>
      </c>
      <c r="J47" s="147" t="s">
        <v>4</v>
      </c>
      <c r="K47" s="168" t="s">
        <v>4</v>
      </c>
      <c r="L47" s="134" t="s">
        <v>4</v>
      </c>
      <c r="M47" s="198" t="s">
        <v>4</v>
      </c>
      <c r="N47" s="156" t="s">
        <v>3</v>
      </c>
      <c r="O47" s="216" t="s">
        <v>4</v>
      </c>
      <c r="P47" s="228" t="s">
        <v>3</v>
      </c>
      <c r="Q47" s="269" t="s">
        <v>4</v>
      </c>
      <c r="R47" s="269" t="s">
        <v>4</v>
      </c>
      <c r="S47" s="270" t="s">
        <v>4</v>
      </c>
      <c r="T47" s="32"/>
      <c r="U47" s="274" t="s">
        <v>4</v>
      </c>
      <c r="V47" s="32"/>
      <c r="W47" s="32"/>
      <c r="X47" s="32"/>
      <c r="Y47" s="14"/>
      <c r="Z47" s="14"/>
      <c r="AA47" s="15"/>
      <c r="AB47" s="15"/>
      <c r="AC47" s="15"/>
      <c r="AD47" s="14"/>
      <c r="AE47" s="14"/>
      <c r="AF47" s="14"/>
    </row>
    <row r="48" spans="1:32" ht="15" x14ac:dyDescent="0.15">
      <c r="A48" s="25" t="s">
        <v>46</v>
      </c>
      <c r="B48" s="147" t="s">
        <v>4</v>
      </c>
      <c r="C48" s="149" t="s">
        <v>3</v>
      </c>
      <c r="D48" s="180" t="s">
        <v>3</v>
      </c>
      <c r="E48" s="206" t="s">
        <v>3</v>
      </c>
      <c r="F48" s="147" t="s">
        <v>3</v>
      </c>
      <c r="G48" s="147" t="s">
        <v>3</v>
      </c>
      <c r="H48" s="147" t="s">
        <v>3</v>
      </c>
      <c r="I48" s="147" t="s">
        <v>3</v>
      </c>
      <c r="J48" s="147" t="s">
        <v>4</v>
      </c>
      <c r="K48" s="168" t="s">
        <v>3</v>
      </c>
      <c r="L48" s="134" t="s">
        <v>3</v>
      </c>
      <c r="M48" s="198" t="s">
        <v>4</v>
      </c>
      <c r="N48" s="156" t="s">
        <v>3</v>
      </c>
      <c r="O48" s="216" t="s">
        <v>4</v>
      </c>
      <c r="P48" s="228" t="s">
        <v>3</v>
      </c>
      <c r="Q48" s="269" t="s">
        <v>3</v>
      </c>
      <c r="R48" s="269" t="s">
        <v>3</v>
      </c>
      <c r="S48" s="270" t="s">
        <v>4</v>
      </c>
      <c r="T48" s="32"/>
      <c r="U48" s="274" t="s">
        <v>4</v>
      </c>
      <c r="V48" s="32"/>
      <c r="W48" s="32"/>
      <c r="X48" s="32"/>
      <c r="Y48" s="14"/>
      <c r="Z48" s="14"/>
      <c r="AA48" s="15"/>
      <c r="AB48" s="15"/>
      <c r="AC48" s="15"/>
      <c r="AD48" s="14"/>
      <c r="AE48" s="14"/>
      <c r="AF48" s="14"/>
    </row>
    <row r="49" spans="1:32" ht="15" x14ac:dyDescent="0.15">
      <c r="A49" s="25" t="s">
        <v>47</v>
      </c>
      <c r="B49" s="147" t="s">
        <v>4</v>
      </c>
      <c r="C49" s="149" t="s">
        <v>4</v>
      </c>
      <c r="D49" s="180" t="s">
        <v>4</v>
      </c>
      <c r="E49" s="206" t="s">
        <v>3</v>
      </c>
      <c r="F49" s="147" t="s">
        <v>4</v>
      </c>
      <c r="G49" s="147" t="s">
        <v>4</v>
      </c>
      <c r="H49" s="147" t="s">
        <v>4</v>
      </c>
      <c r="I49" s="147" t="s">
        <v>4</v>
      </c>
      <c r="J49" s="147" t="s">
        <v>4</v>
      </c>
      <c r="K49" s="168" t="s">
        <v>4</v>
      </c>
      <c r="L49" s="134" t="s">
        <v>3</v>
      </c>
      <c r="M49" s="198" t="s">
        <v>4</v>
      </c>
      <c r="N49" s="156" t="s">
        <v>3</v>
      </c>
      <c r="O49" s="216" t="s">
        <v>4</v>
      </c>
      <c r="P49" s="228" t="s">
        <v>4</v>
      </c>
      <c r="Q49" s="269" t="s">
        <v>4</v>
      </c>
      <c r="R49" s="269" t="s">
        <v>3</v>
      </c>
      <c r="S49" s="270" t="s">
        <v>3</v>
      </c>
      <c r="T49" s="32"/>
      <c r="U49" s="274" t="s">
        <v>4</v>
      </c>
      <c r="V49" s="32"/>
      <c r="W49" s="32"/>
      <c r="X49" s="32"/>
      <c r="Y49" s="14"/>
      <c r="Z49" s="14"/>
      <c r="AA49" s="15"/>
      <c r="AB49" s="15"/>
      <c r="AC49" s="15"/>
      <c r="AD49" s="14"/>
      <c r="AE49" s="14"/>
      <c r="AF49" s="14"/>
    </row>
    <row r="50" spans="1:32" ht="15" x14ac:dyDescent="0.15">
      <c r="A50" s="25" t="s">
        <v>333</v>
      </c>
      <c r="B50" s="147" t="s">
        <v>4</v>
      </c>
      <c r="C50" s="149" t="s">
        <v>4</v>
      </c>
      <c r="D50" s="180" t="s">
        <v>4</v>
      </c>
      <c r="E50" s="206" t="s">
        <v>4</v>
      </c>
      <c r="F50" s="147" t="s">
        <v>4</v>
      </c>
      <c r="G50" s="147" t="s">
        <v>4</v>
      </c>
      <c r="H50" s="147" t="s">
        <v>4</v>
      </c>
      <c r="I50" s="147" t="s">
        <v>4</v>
      </c>
      <c r="J50" s="147" t="s">
        <v>4</v>
      </c>
      <c r="K50" s="168" t="s">
        <v>3</v>
      </c>
      <c r="L50" s="134" t="s">
        <v>3</v>
      </c>
      <c r="M50" s="198" t="s">
        <v>3</v>
      </c>
      <c r="N50" s="156" t="s">
        <v>4</v>
      </c>
      <c r="O50" s="216" t="s">
        <v>4</v>
      </c>
      <c r="P50" s="228" t="s">
        <v>4</v>
      </c>
      <c r="Q50" s="269" t="s">
        <v>4</v>
      </c>
      <c r="R50" s="269" t="s">
        <v>4</v>
      </c>
      <c r="S50" s="270" t="s">
        <v>4</v>
      </c>
      <c r="T50" s="32"/>
      <c r="U50" s="274" t="s">
        <v>4</v>
      </c>
      <c r="V50" s="32"/>
      <c r="W50" s="32"/>
      <c r="X50" s="32"/>
      <c r="Y50" s="14"/>
      <c r="Z50" s="14"/>
      <c r="AA50" s="15"/>
      <c r="AB50" s="15"/>
      <c r="AC50" s="15"/>
      <c r="AD50" s="14"/>
      <c r="AE50" s="14"/>
      <c r="AF50" s="14"/>
    </row>
    <row r="51" spans="1:32" ht="15" x14ac:dyDescent="0.15">
      <c r="A51" s="25" t="s">
        <v>48</v>
      </c>
      <c r="B51" s="147" t="s">
        <v>4</v>
      </c>
      <c r="C51" s="149" t="s">
        <v>3</v>
      </c>
      <c r="D51" s="180" t="s">
        <v>3</v>
      </c>
      <c r="E51" s="206" t="s">
        <v>4</v>
      </c>
      <c r="F51" s="147" t="s">
        <v>4</v>
      </c>
      <c r="G51" s="147" t="s">
        <v>4</v>
      </c>
      <c r="H51" s="147" t="s">
        <v>4</v>
      </c>
      <c r="I51" s="147" t="s">
        <v>3</v>
      </c>
      <c r="J51" s="147" t="s">
        <v>4</v>
      </c>
      <c r="K51" s="168" t="s">
        <v>4</v>
      </c>
      <c r="L51" s="134" t="s">
        <v>3</v>
      </c>
      <c r="M51" s="196" t="s">
        <v>3</v>
      </c>
      <c r="N51" s="158" t="s">
        <v>3</v>
      </c>
      <c r="O51" s="216" t="s">
        <v>3</v>
      </c>
      <c r="P51" s="228" t="s">
        <v>4</v>
      </c>
      <c r="Q51" s="269" t="s">
        <v>3</v>
      </c>
      <c r="R51" s="269" t="s">
        <v>3</v>
      </c>
      <c r="S51" s="270" t="s">
        <v>3</v>
      </c>
      <c r="T51" s="32"/>
      <c r="U51" s="274" t="s">
        <v>4</v>
      </c>
      <c r="V51" s="32"/>
      <c r="W51" s="32"/>
      <c r="X51" s="32"/>
      <c r="Y51" s="14"/>
      <c r="Z51" s="14"/>
      <c r="AA51" s="15"/>
      <c r="AB51" s="15"/>
      <c r="AC51" s="15"/>
      <c r="AD51" s="14"/>
      <c r="AE51" s="14"/>
      <c r="AF51" s="14"/>
    </row>
    <row r="52" spans="1:32" ht="15" x14ac:dyDescent="0.15">
      <c r="A52" s="25" t="s">
        <v>49</v>
      </c>
      <c r="B52" s="147" t="s">
        <v>4</v>
      </c>
      <c r="C52" s="149" t="s">
        <v>3</v>
      </c>
      <c r="D52" s="180" t="s">
        <v>3</v>
      </c>
      <c r="E52" s="206" t="s">
        <v>4</v>
      </c>
      <c r="F52" s="147" t="s">
        <v>4</v>
      </c>
      <c r="G52" s="147" t="s">
        <v>3</v>
      </c>
      <c r="H52" s="147" t="s">
        <v>4</v>
      </c>
      <c r="I52" s="147" t="s">
        <v>3</v>
      </c>
      <c r="J52" s="147" t="s">
        <v>4</v>
      </c>
      <c r="K52" s="168" t="s">
        <v>4</v>
      </c>
      <c r="L52" s="134" t="s">
        <v>4</v>
      </c>
      <c r="M52" s="196" t="s">
        <v>3</v>
      </c>
      <c r="N52" s="158" t="s">
        <v>4</v>
      </c>
      <c r="O52" s="216" t="s">
        <v>3</v>
      </c>
      <c r="P52" s="228" t="s">
        <v>3</v>
      </c>
      <c r="Q52" s="269" t="s">
        <v>3</v>
      </c>
      <c r="R52" s="269" t="s">
        <v>3</v>
      </c>
      <c r="S52" s="270" t="s">
        <v>4</v>
      </c>
      <c r="T52" s="32"/>
      <c r="U52" s="274" t="s">
        <v>4</v>
      </c>
      <c r="V52" s="32"/>
      <c r="W52" s="32"/>
      <c r="X52" s="32"/>
      <c r="Y52" s="14"/>
      <c r="Z52" s="14"/>
      <c r="AA52" s="15"/>
      <c r="AB52" s="15"/>
      <c r="AC52" s="15"/>
      <c r="AD52" s="14"/>
      <c r="AE52" s="14"/>
      <c r="AF52" s="14"/>
    </row>
    <row r="53" spans="1:32" ht="15" x14ac:dyDescent="0.15">
      <c r="A53" s="25" t="s">
        <v>234</v>
      </c>
      <c r="B53" s="147" t="s">
        <v>4</v>
      </c>
      <c r="C53" s="149" t="s">
        <v>3</v>
      </c>
      <c r="D53" s="180" t="s">
        <v>3</v>
      </c>
      <c r="E53" s="206" t="s">
        <v>3</v>
      </c>
      <c r="F53" s="147" t="s">
        <v>4</v>
      </c>
      <c r="G53" s="147" t="s">
        <v>3</v>
      </c>
      <c r="H53" s="147" t="s">
        <v>4</v>
      </c>
      <c r="I53" s="147" t="s">
        <v>3</v>
      </c>
      <c r="J53" s="147" t="s">
        <v>3</v>
      </c>
      <c r="K53" s="168" t="s">
        <v>3</v>
      </c>
      <c r="L53" s="134" t="s">
        <v>3</v>
      </c>
      <c r="M53" s="196" t="s">
        <v>4</v>
      </c>
      <c r="N53" s="158" t="s">
        <v>4</v>
      </c>
      <c r="O53" s="138" t="s">
        <v>249</v>
      </c>
      <c r="P53" s="228" t="s">
        <v>3</v>
      </c>
      <c r="Q53" s="269" t="s">
        <v>3</v>
      </c>
      <c r="R53" s="269" t="s">
        <v>4</v>
      </c>
      <c r="S53" s="270" t="s">
        <v>4</v>
      </c>
      <c r="T53" s="32"/>
      <c r="U53" s="274" t="s">
        <v>4</v>
      </c>
      <c r="V53" s="32"/>
      <c r="W53" s="32"/>
      <c r="X53" s="32"/>
      <c r="Y53" s="14"/>
      <c r="Z53" s="14"/>
      <c r="AA53" s="15"/>
      <c r="AB53" s="15"/>
      <c r="AC53" s="15"/>
      <c r="AD53" s="14"/>
      <c r="AE53" s="14"/>
      <c r="AF53" s="14"/>
    </row>
    <row r="54" spans="1:32" ht="15" x14ac:dyDescent="0.15">
      <c r="A54" s="25" t="s">
        <v>235</v>
      </c>
      <c r="B54" s="147" t="s">
        <v>4</v>
      </c>
      <c r="C54" s="149" t="s">
        <v>249</v>
      </c>
      <c r="D54" s="180" t="s">
        <v>4</v>
      </c>
      <c r="E54" s="206" t="s">
        <v>4</v>
      </c>
      <c r="F54" s="147" t="s">
        <v>4</v>
      </c>
      <c r="G54" s="147" t="s">
        <v>3</v>
      </c>
      <c r="H54" s="147" t="s">
        <v>249</v>
      </c>
      <c r="I54" s="147" t="s">
        <v>4</v>
      </c>
      <c r="J54" s="147" t="s">
        <v>249</v>
      </c>
      <c r="K54" s="168" t="s">
        <v>249</v>
      </c>
      <c r="L54" s="134" t="s">
        <v>4</v>
      </c>
      <c r="M54" s="196" t="s">
        <v>3</v>
      </c>
      <c r="N54" s="158" t="s">
        <v>3</v>
      </c>
      <c r="O54" s="138" t="s">
        <v>249</v>
      </c>
      <c r="P54" s="228" t="s">
        <v>4</v>
      </c>
      <c r="Q54" s="270" t="s">
        <v>347</v>
      </c>
      <c r="R54" s="269" t="s">
        <v>4</v>
      </c>
      <c r="S54" s="270" t="s">
        <v>362</v>
      </c>
      <c r="T54" s="32"/>
      <c r="U54" s="274" t="s">
        <v>4</v>
      </c>
      <c r="V54" s="32"/>
      <c r="W54" s="32"/>
      <c r="X54" s="32"/>
      <c r="Y54" s="14"/>
      <c r="Z54" s="14"/>
      <c r="AA54" s="15"/>
      <c r="AB54" s="15"/>
      <c r="AC54" s="15"/>
      <c r="AD54" s="14"/>
      <c r="AE54" s="14"/>
      <c r="AF54" s="14"/>
    </row>
    <row r="55" spans="1:32" ht="15" x14ac:dyDescent="0.15">
      <c r="A55" s="25" t="s">
        <v>285</v>
      </c>
      <c r="B55" s="147" t="s">
        <v>4</v>
      </c>
      <c r="C55" s="149" t="s">
        <v>3</v>
      </c>
      <c r="D55" s="180" t="s">
        <v>3</v>
      </c>
      <c r="E55" s="206" t="s">
        <v>3</v>
      </c>
      <c r="F55" s="147" t="s">
        <v>4</v>
      </c>
      <c r="G55" s="147" t="s">
        <v>3</v>
      </c>
      <c r="H55" s="147" t="s">
        <v>3</v>
      </c>
      <c r="I55" s="147" t="s">
        <v>3</v>
      </c>
      <c r="J55" s="147" t="s">
        <v>3</v>
      </c>
      <c r="K55" s="168" t="s">
        <v>3</v>
      </c>
      <c r="L55" s="134" t="s">
        <v>3</v>
      </c>
      <c r="M55" s="196" t="s">
        <v>3</v>
      </c>
      <c r="N55" s="158" t="s">
        <v>3</v>
      </c>
      <c r="O55" s="138" t="s">
        <v>249</v>
      </c>
      <c r="P55" s="228" t="s">
        <v>3</v>
      </c>
      <c r="Q55" s="269" t="s">
        <v>3</v>
      </c>
      <c r="R55" s="269" t="s">
        <v>3</v>
      </c>
      <c r="S55" s="270" t="s">
        <v>4</v>
      </c>
      <c r="T55" s="32"/>
      <c r="U55" s="274" t="s">
        <v>4</v>
      </c>
      <c r="V55" s="32"/>
      <c r="W55" s="32"/>
      <c r="X55" s="32"/>
      <c r="Y55" s="14"/>
      <c r="Z55" s="14"/>
      <c r="AA55" s="15"/>
      <c r="AB55" s="15"/>
      <c r="AC55" s="15"/>
      <c r="AD55" s="14"/>
      <c r="AE55" s="14"/>
      <c r="AF55" s="14"/>
    </row>
    <row r="56" spans="1:32" ht="75" x14ac:dyDescent="0.15">
      <c r="A56" s="25" t="s">
        <v>57</v>
      </c>
      <c r="B56" s="147" t="s">
        <v>3</v>
      </c>
      <c r="C56" s="149" t="s">
        <v>3</v>
      </c>
      <c r="D56" s="180" t="s">
        <v>4</v>
      </c>
      <c r="E56" s="206" t="s">
        <v>4</v>
      </c>
      <c r="F56" s="147" t="s">
        <v>3</v>
      </c>
      <c r="G56" s="147" t="s">
        <v>3</v>
      </c>
      <c r="H56" s="147" t="s">
        <v>3</v>
      </c>
      <c r="I56" s="147" t="s">
        <v>4</v>
      </c>
      <c r="J56" s="147" t="s">
        <v>4</v>
      </c>
      <c r="K56" s="168" t="s">
        <v>3</v>
      </c>
      <c r="L56" s="134" t="s">
        <v>3</v>
      </c>
      <c r="M56" s="198" t="s">
        <v>3</v>
      </c>
      <c r="N56" s="156" t="s">
        <v>3</v>
      </c>
      <c r="O56" s="216" t="s">
        <v>4</v>
      </c>
      <c r="P56" s="228" t="s">
        <v>3</v>
      </c>
      <c r="Q56" s="269" t="s">
        <v>3</v>
      </c>
      <c r="R56" s="269" t="s">
        <v>3</v>
      </c>
      <c r="S56" s="270" t="s">
        <v>3</v>
      </c>
      <c r="T56" s="32"/>
      <c r="U56" s="283" t="s">
        <v>392</v>
      </c>
      <c r="V56" s="32"/>
      <c r="W56" s="32"/>
      <c r="X56" s="32"/>
      <c r="Y56" s="14"/>
      <c r="Z56" s="14"/>
      <c r="AA56" s="7"/>
      <c r="AB56" s="7"/>
      <c r="AC56" s="7"/>
      <c r="AD56" s="14"/>
      <c r="AE56" s="14"/>
      <c r="AF56" s="14"/>
    </row>
    <row r="57" spans="1:32" s="58" customFormat="1" ht="147" customHeight="1" x14ac:dyDescent="0.15">
      <c r="A57" s="21" t="s">
        <v>230</v>
      </c>
      <c r="B57" s="144" t="s">
        <v>231</v>
      </c>
      <c r="C57" s="161" t="s">
        <v>232</v>
      </c>
      <c r="D57" s="183"/>
      <c r="E57" s="211"/>
      <c r="F57" s="144" t="s">
        <v>233</v>
      </c>
      <c r="G57" s="144" t="s">
        <v>236</v>
      </c>
      <c r="H57" s="144" t="s">
        <v>243</v>
      </c>
      <c r="I57" s="142"/>
      <c r="J57" s="142"/>
      <c r="K57" s="172" t="s">
        <v>237</v>
      </c>
      <c r="L57" s="137" t="s">
        <v>137</v>
      </c>
      <c r="M57" s="200" t="s">
        <v>325</v>
      </c>
      <c r="N57" s="154" t="s">
        <v>261</v>
      </c>
      <c r="O57" s="219"/>
      <c r="P57" s="226" t="s">
        <v>297</v>
      </c>
      <c r="Q57" s="268" t="s">
        <v>348</v>
      </c>
      <c r="R57" s="268"/>
      <c r="S57" s="273" t="s">
        <v>363</v>
      </c>
      <c r="T57" s="28"/>
      <c r="U57" s="283" t="s">
        <v>388</v>
      </c>
      <c r="V57" s="28"/>
      <c r="W57" s="28"/>
      <c r="X57" s="28"/>
      <c r="Y57" s="5"/>
      <c r="Z57" s="5"/>
      <c r="AA57" s="7"/>
      <c r="AB57" s="7"/>
      <c r="AC57" s="7"/>
      <c r="AD57" s="5"/>
      <c r="AE57" s="5"/>
      <c r="AF57" s="5"/>
    </row>
    <row r="58" spans="1:32" ht="15" x14ac:dyDescent="0.15">
      <c r="A58" s="25" t="s">
        <v>56</v>
      </c>
      <c r="B58" s="147" t="s">
        <v>4</v>
      </c>
      <c r="C58" s="149" t="s">
        <v>4</v>
      </c>
      <c r="D58" s="180" t="s">
        <v>4</v>
      </c>
      <c r="E58" s="206" t="s">
        <v>4</v>
      </c>
      <c r="F58" s="147" t="s">
        <v>3</v>
      </c>
      <c r="G58" s="147" t="s">
        <v>4</v>
      </c>
      <c r="H58" s="147" t="s">
        <v>4</v>
      </c>
      <c r="I58" s="147" t="s">
        <v>3</v>
      </c>
      <c r="J58" s="147" t="s">
        <v>4</v>
      </c>
      <c r="K58" s="168" t="s">
        <v>4</v>
      </c>
      <c r="L58" s="134" t="s">
        <v>3</v>
      </c>
      <c r="M58" s="198" t="s">
        <v>4</v>
      </c>
      <c r="N58" s="156" t="s">
        <v>4</v>
      </c>
      <c r="O58" s="216" t="s">
        <v>4</v>
      </c>
      <c r="P58" s="228" t="s">
        <v>4</v>
      </c>
      <c r="Q58" s="269" t="s">
        <v>4</v>
      </c>
      <c r="R58" s="269" t="s">
        <v>4</v>
      </c>
      <c r="S58" s="270" t="s">
        <v>4</v>
      </c>
      <c r="T58" s="32"/>
      <c r="U58" s="274" t="s">
        <v>393</v>
      </c>
      <c r="V58" s="32"/>
      <c r="W58" s="32"/>
      <c r="X58" s="32"/>
      <c r="Y58" s="14"/>
      <c r="Z58" s="14"/>
      <c r="AA58" s="15"/>
      <c r="AB58" s="15"/>
      <c r="AC58" s="15"/>
      <c r="AD58" s="14"/>
      <c r="AE58" s="14"/>
      <c r="AF58" s="14"/>
    </row>
    <row r="59" spans="1:32" ht="15" x14ac:dyDescent="0.15">
      <c r="A59" s="25" t="s">
        <v>1</v>
      </c>
      <c r="B59" s="147" t="s">
        <v>4</v>
      </c>
      <c r="C59" s="149" t="s">
        <v>4</v>
      </c>
      <c r="D59" s="180" t="s">
        <v>4</v>
      </c>
      <c r="E59" s="206" t="s">
        <v>3</v>
      </c>
      <c r="F59" s="147" t="s">
        <v>4</v>
      </c>
      <c r="G59" s="147" t="s">
        <v>4</v>
      </c>
      <c r="H59" s="147" t="s">
        <v>4</v>
      </c>
      <c r="I59" s="147" t="s">
        <v>3</v>
      </c>
      <c r="J59" s="147" t="s">
        <v>3</v>
      </c>
      <c r="K59" s="168" t="s">
        <v>4</v>
      </c>
      <c r="L59" s="134" t="s">
        <v>4</v>
      </c>
      <c r="M59" s="198" t="s">
        <v>4</v>
      </c>
      <c r="N59" s="156" t="s">
        <v>4</v>
      </c>
      <c r="O59" s="216" t="s">
        <v>3</v>
      </c>
      <c r="P59" s="228" t="s">
        <v>4</v>
      </c>
      <c r="Q59" s="269" t="s">
        <v>3</v>
      </c>
      <c r="R59" s="269" t="s">
        <v>4</v>
      </c>
      <c r="S59" s="270" t="s">
        <v>4</v>
      </c>
      <c r="T59" s="32"/>
      <c r="U59" s="274" t="s">
        <v>4</v>
      </c>
      <c r="V59" s="32"/>
      <c r="W59" s="32"/>
      <c r="X59" s="32"/>
      <c r="Y59" s="14"/>
      <c r="Z59" s="14"/>
      <c r="AA59" s="15"/>
      <c r="AB59" s="15"/>
      <c r="AC59" s="15"/>
      <c r="AD59" s="14"/>
      <c r="AE59" s="14"/>
      <c r="AF59" s="14"/>
    </row>
    <row r="60" spans="1:32" s="58" customFormat="1" ht="15" x14ac:dyDescent="0.15">
      <c r="A60" s="21" t="s">
        <v>5</v>
      </c>
      <c r="B60" s="142"/>
      <c r="C60" s="225"/>
      <c r="D60" s="183"/>
      <c r="E60" s="206" t="s">
        <v>95</v>
      </c>
      <c r="F60" s="142"/>
      <c r="G60" s="142"/>
      <c r="H60" s="142"/>
      <c r="I60" s="144" t="s">
        <v>161</v>
      </c>
      <c r="J60" s="144" t="s">
        <v>161</v>
      </c>
      <c r="K60" s="176"/>
      <c r="L60" s="140"/>
      <c r="M60" s="203"/>
      <c r="N60" s="152"/>
      <c r="O60" s="213" t="s">
        <v>278</v>
      </c>
      <c r="P60" s="234"/>
      <c r="Q60" s="268" t="s">
        <v>349</v>
      </c>
      <c r="R60" s="268"/>
      <c r="S60" s="273" t="s">
        <v>4</v>
      </c>
      <c r="T60" s="28"/>
      <c r="U60" s="283" t="s">
        <v>388</v>
      </c>
      <c r="V60" s="28"/>
      <c r="W60" s="28"/>
      <c r="X60" s="28"/>
      <c r="Y60" s="14"/>
      <c r="Z60" s="14"/>
      <c r="AA60" s="15"/>
      <c r="AB60" s="15"/>
      <c r="AC60" s="15"/>
      <c r="AD60" s="5"/>
      <c r="AE60" s="5"/>
      <c r="AF60" s="5"/>
    </row>
    <row r="61" spans="1:32" ht="15" x14ac:dyDescent="0.15">
      <c r="A61" s="25" t="s">
        <v>29</v>
      </c>
      <c r="B61" s="147" t="s">
        <v>4</v>
      </c>
      <c r="C61" s="149" t="s">
        <v>4</v>
      </c>
      <c r="D61" s="180" t="s">
        <v>4</v>
      </c>
      <c r="E61" s="206" t="s">
        <v>4</v>
      </c>
      <c r="F61" s="147" t="s">
        <v>4</v>
      </c>
      <c r="G61" s="147" t="s">
        <v>4</v>
      </c>
      <c r="H61" s="147" t="s">
        <v>4</v>
      </c>
      <c r="I61" s="147" t="s">
        <v>4</v>
      </c>
      <c r="J61" s="147" t="s">
        <v>4</v>
      </c>
      <c r="K61" s="168" t="s">
        <v>4</v>
      </c>
      <c r="L61" s="134" t="s">
        <v>4</v>
      </c>
      <c r="M61" s="198" t="s">
        <v>4</v>
      </c>
      <c r="N61" s="156" t="s">
        <v>4</v>
      </c>
      <c r="O61" s="216" t="s">
        <v>4</v>
      </c>
      <c r="P61" s="228" t="s">
        <v>4</v>
      </c>
      <c r="Q61" s="269" t="s">
        <v>4</v>
      </c>
      <c r="R61" s="269" t="s">
        <v>4</v>
      </c>
      <c r="S61" s="270" t="s">
        <v>4</v>
      </c>
      <c r="T61" s="32"/>
      <c r="U61" s="274" t="s">
        <v>394</v>
      </c>
      <c r="V61" s="32"/>
      <c r="W61" s="32"/>
      <c r="X61" s="32"/>
      <c r="Y61" s="14"/>
      <c r="Z61" s="14"/>
      <c r="AA61" s="15"/>
      <c r="AB61" s="15"/>
      <c r="AC61" s="15"/>
      <c r="AD61" s="14"/>
      <c r="AE61" s="14"/>
      <c r="AF61" s="14"/>
    </row>
    <row r="62" spans="1:32" ht="15" x14ac:dyDescent="0.15">
      <c r="A62" s="25" t="s">
        <v>28</v>
      </c>
      <c r="B62" s="147" t="s">
        <v>4</v>
      </c>
      <c r="C62" s="149" t="s">
        <v>4</v>
      </c>
      <c r="D62" s="180" t="s">
        <v>4</v>
      </c>
      <c r="E62" s="206" t="s">
        <v>4</v>
      </c>
      <c r="F62" s="147" t="s">
        <v>4</v>
      </c>
      <c r="G62" s="147" t="s">
        <v>4</v>
      </c>
      <c r="H62" s="147" t="s">
        <v>4</v>
      </c>
      <c r="I62" s="147" t="s">
        <v>4</v>
      </c>
      <c r="J62" s="147" t="s">
        <v>4</v>
      </c>
      <c r="K62" s="168" t="s">
        <v>4</v>
      </c>
      <c r="L62" s="134" t="s">
        <v>4</v>
      </c>
      <c r="M62" s="198" t="s">
        <v>4</v>
      </c>
      <c r="N62" s="156" t="s">
        <v>4</v>
      </c>
      <c r="O62" s="216" t="s">
        <v>4</v>
      </c>
      <c r="P62" s="228" t="s">
        <v>4</v>
      </c>
      <c r="Q62" s="270" t="s">
        <v>4</v>
      </c>
      <c r="R62" s="269" t="s">
        <v>4</v>
      </c>
      <c r="S62" s="270" t="s">
        <v>4</v>
      </c>
      <c r="T62" s="32"/>
      <c r="U62" s="274" t="s">
        <v>4</v>
      </c>
      <c r="V62" s="32"/>
      <c r="W62" s="32"/>
      <c r="X62" s="32"/>
      <c r="Y62" s="14"/>
      <c r="Z62" s="14"/>
      <c r="AA62" s="15"/>
      <c r="AB62" s="15"/>
      <c r="AC62" s="15"/>
      <c r="AD62" s="14"/>
      <c r="AE62" s="14"/>
      <c r="AF62" s="14"/>
    </row>
    <row r="63" spans="1:32" ht="15" x14ac:dyDescent="0.15">
      <c r="A63" s="25" t="s">
        <v>2</v>
      </c>
      <c r="B63" s="147" t="s">
        <v>4</v>
      </c>
      <c r="C63" s="149" t="s">
        <v>4</v>
      </c>
      <c r="D63" s="180" t="s">
        <v>4</v>
      </c>
      <c r="E63" s="206" t="s">
        <v>4</v>
      </c>
      <c r="F63" s="147" t="s">
        <v>4</v>
      </c>
      <c r="G63" s="147" t="s">
        <v>4</v>
      </c>
      <c r="H63" s="147" t="s">
        <v>4</v>
      </c>
      <c r="I63" s="147" t="s">
        <v>4</v>
      </c>
      <c r="J63" s="147" t="s">
        <v>4</v>
      </c>
      <c r="K63" s="168" t="s">
        <v>4</v>
      </c>
      <c r="L63" s="134" t="s">
        <v>4</v>
      </c>
      <c r="M63" s="198" t="s">
        <v>4</v>
      </c>
      <c r="N63" s="156" t="s">
        <v>4</v>
      </c>
      <c r="O63" s="216" t="s">
        <v>4</v>
      </c>
      <c r="P63" s="228" t="s">
        <v>4</v>
      </c>
      <c r="Q63" s="269" t="s">
        <v>4</v>
      </c>
      <c r="R63" s="269" t="s">
        <v>4</v>
      </c>
      <c r="S63" s="270" t="s">
        <v>4</v>
      </c>
      <c r="T63" s="32"/>
      <c r="U63" s="274" t="s">
        <v>4</v>
      </c>
      <c r="V63" s="32"/>
      <c r="W63" s="32"/>
      <c r="X63" s="32"/>
      <c r="Y63" s="14"/>
      <c r="Z63" s="14"/>
      <c r="AA63" s="15"/>
      <c r="AB63" s="15"/>
      <c r="AC63" s="15"/>
      <c r="AD63" s="14"/>
      <c r="AE63" s="14"/>
      <c r="AF63" s="14"/>
    </row>
    <row r="64" spans="1:32" ht="15" x14ac:dyDescent="0.15">
      <c r="A64" s="25" t="s">
        <v>55</v>
      </c>
      <c r="B64" s="147" t="s">
        <v>4</v>
      </c>
      <c r="C64" s="149" t="s">
        <v>4</v>
      </c>
      <c r="D64" s="180" t="s">
        <v>4</v>
      </c>
      <c r="E64" s="206" t="s">
        <v>4</v>
      </c>
      <c r="F64" s="147" t="s">
        <v>4</v>
      </c>
      <c r="G64" s="147" t="s">
        <v>4</v>
      </c>
      <c r="H64" s="147" t="s">
        <v>4</v>
      </c>
      <c r="I64" s="147" t="s">
        <v>4</v>
      </c>
      <c r="J64" s="147" t="s">
        <v>4</v>
      </c>
      <c r="K64" s="168" t="s">
        <v>4</v>
      </c>
      <c r="L64" s="134" t="s">
        <v>4</v>
      </c>
      <c r="M64" s="196" t="s">
        <v>3</v>
      </c>
      <c r="N64" s="158" t="s">
        <v>4</v>
      </c>
      <c r="O64" s="216" t="s">
        <v>4</v>
      </c>
      <c r="P64" s="228" t="s">
        <v>4</v>
      </c>
      <c r="Q64" s="269" t="s">
        <v>4</v>
      </c>
      <c r="R64" s="269" t="s">
        <v>4</v>
      </c>
      <c r="S64" s="270" t="s">
        <v>4</v>
      </c>
      <c r="T64" s="32"/>
      <c r="U64" s="274" t="s">
        <v>395</v>
      </c>
      <c r="V64" s="32"/>
      <c r="W64" s="32"/>
      <c r="X64" s="32"/>
      <c r="Y64" s="14"/>
      <c r="Z64" s="14"/>
      <c r="AA64" s="15"/>
      <c r="AB64" s="15"/>
      <c r="AC64" s="15"/>
      <c r="AD64" s="14"/>
      <c r="AE64" s="14"/>
      <c r="AF64" s="14"/>
    </row>
    <row r="65" spans="1:32" ht="15" x14ac:dyDescent="0.15">
      <c r="A65" s="25" t="s">
        <v>54</v>
      </c>
      <c r="B65" s="147" t="s">
        <v>3</v>
      </c>
      <c r="C65" s="149" t="s">
        <v>3</v>
      </c>
      <c r="D65" s="180" t="s">
        <v>3</v>
      </c>
      <c r="E65" s="206" t="s">
        <v>3</v>
      </c>
      <c r="F65" s="147" t="s">
        <v>4</v>
      </c>
      <c r="G65" s="147" t="s">
        <v>4</v>
      </c>
      <c r="H65" s="147" t="s">
        <v>3</v>
      </c>
      <c r="I65" s="147" t="s">
        <v>3</v>
      </c>
      <c r="J65" s="147" t="s">
        <v>3</v>
      </c>
      <c r="K65" s="168" t="s">
        <v>3</v>
      </c>
      <c r="L65" s="134" t="s">
        <v>4</v>
      </c>
      <c r="M65" s="196" t="s">
        <v>3</v>
      </c>
      <c r="N65" s="158" t="s">
        <v>3</v>
      </c>
      <c r="O65" s="216" t="s">
        <v>4</v>
      </c>
      <c r="P65" s="228" t="s">
        <v>3</v>
      </c>
      <c r="Q65" s="269" t="s">
        <v>3</v>
      </c>
      <c r="R65" s="269" t="s">
        <v>4</v>
      </c>
      <c r="S65" s="270" t="s">
        <v>3</v>
      </c>
      <c r="T65" s="32"/>
      <c r="U65" s="274" t="s">
        <v>3</v>
      </c>
      <c r="V65" s="32"/>
      <c r="W65" s="32"/>
      <c r="X65" s="32"/>
      <c r="Y65" s="14"/>
      <c r="Z65" s="14"/>
      <c r="AA65" s="15"/>
      <c r="AB65" s="15"/>
      <c r="AC65" s="15"/>
      <c r="AD65" s="14"/>
      <c r="AE65" s="14"/>
      <c r="AF65" s="14"/>
    </row>
    <row r="66" spans="1:32" s="58" customFormat="1" ht="41" customHeight="1" x14ac:dyDescent="0.15">
      <c r="A66" s="21" t="s">
        <v>238</v>
      </c>
      <c r="B66" s="144" t="s">
        <v>240</v>
      </c>
      <c r="C66" s="161" t="s">
        <v>330</v>
      </c>
      <c r="D66" s="178" t="s">
        <v>85</v>
      </c>
      <c r="E66" s="206" t="s">
        <v>85</v>
      </c>
      <c r="F66" s="142"/>
      <c r="G66" s="142"/>
      <c r="H66" s="144" t="s">
        <v>241</v>
      </c>
      <c r="I66" s="144" t="s">
        <v>287</v>
      </c>
      <c r="J66" s="144" t="s">
        <v>320</v>
      </c>
      <c r="K66" s="167" t="s">
        <v>245</v>
      </c>
      <c r="L66" s="132" t="s">
        <v>4</v>
      </c>
      <c r="M66" s="201" t="s">
        <v>247</v>
      </c>
      <c r="N66" s="159" t="s">
        <v>256</v>
      </c>
      <c r="O66" s="219"/>
      <c r="P66" s="226" t="s">
        <v>85</v>
      </c>
      <c r="Q66" s="273" t="s">
        <v>350</v>
      </c>
      <c r="R66" s="268"/>
      <c r="S66" s="273" t="s">
        <v>364</v>
      </c>
      <c r="T66" s="28"/>
      <c r="U66" s="274" t="s">
        <v>396</v>
      </c>
      <c r="V66" s="28"/>
      <c r="W66" s="28"/>
      <c r="X66" s="28"/>
      <c r="Y66" s="5"/>
      <c r="Z66" s="5"/>
      <c r="AA66" s="7"/>
      <c r="AB66" s="7"/>
      <c r="AC66" s="7"/>
      <c r="AD66" s="5"/>
      <c r="AE66" s="5"/>
      <c r="AF66" s="5"/>
    </row>
    <row r="67" spans="1:32" ht="15" x14ac:dyDescent="0.15">
      <c r="A67" s="25" t="s">
        <v>53</v>
      </c>
      <c r="B67" s="147" t="s">
        <v>4</v>
      </c>
      <c r="C67" s="149" t="s">
        <v>3</v>
      </c>
      <c r="D67" s="180" t="s">
        <v>3</v>
      </c>
      <c r="E67" s="206" t="s">
        <v>4</v>
      </c>
      <c r="F67" s="147" t="s">
        <v>4</v>
      </c>
      <c r="G67" s="147" t="s">
        <v>4</v>
      </c>
      <c r="H67" s="147" t="s">
        <v>4</v>
      </c>
      <c r="I67" s="147" t="s">
        <v>3</v>
      </c>
      <c r="J67" s="147" t="s">
        <v>4</v>
      </c>
      <c r="K67" s="168" t="s">
        <v>4</v>
      </c>
      <c r="L67" s="134" t="s">
        <v>3</v>
      </c>
      <c r="M67" s="196" t="s">
        <v>3</v>
      </c>
      <c r="N67" s="158" t="s">
        <v>4</v>
      </c>
      <c r="O67" s="216" t="s">
        <v>4</v>
      </c>
      <c r="P67" s="228" t="s">
        <v>4</v>
      </c>
      <c r="Q67" s="269" t="s">
        <v>4</v>
      </c>
      <c r="R67" s="269" t="s">
        <v>4</v>
      </c>
      <c r="S67" s="270" t="s">
        <v>4</v>
      </c>
      <c r="T67" s="32"/>
      <c r="U67" s="274" t="s">
        <v>4</v>
      </c>
      <c r="V67" s="32"/>
      <c r="W67" s="32"/>
      <c r="X67" s="32"/>
      <c r="Y67" s="14"/>
      <c r="Z67" s="14"/>
      <c r="AA67" s="15"/>
      <c r="AB67" s="15"/>
      <c r="AC67" s="15"/>
      <c r="AD67" s="14"/>
      <c r="AE67" s="14"/>
      <c r="AF67" s="14"/>
    </row>
    <row r="68" spans="1:32" ht="15" x14ac:dyDescent="0.15">
      <c r="A68" s="25" t="s">
        <v>52</v>
      </c>
      <c r="B68" s="147" t="s">
        <v>3</v>
      </c>
      <c r="C68" s="149" t="s">
        <v>3</v>
      </c>
      <c r="D68" s="180" t="s">
        <v>4</v>
      </c>
      <c r="E68" s="206" t="s">
        <v>3</v>
      </c>
      <c r="F68" s="147" t="s">
        <v>4</v>
      </c>
      <c r="G68" s="147" t="s">
        <v>3</v>
      </c>
      <c r="H68" s="147" t="s">
        <v>3</v>
      </c>
      <c r="I68" s="147" t="s">
        <v>3</v>
      </c>
      <c r="J68" s="147" t="s">
        <v>3</v>
      </c>
      <c r="K68" s="168" t="s">
        <v>3</v>
      </c>
      <c r="L68" s="134" t="s">
        <v>4</v>
      </c>
      <c r="M68" s="196" t="s">
        <v>3</v>
      </c>
      <c r="N68" s="158" t="s">
        <v>3</v>
      </c>
      <c r="O68" s="216" t="s">
        <v>4</v>
      </c>
      <c r="P68" s="228" t="s">
        <v>3</v>
      </c>
      <c r="Q68" s="270" t="s">
        <v>4</v>
      </c>
      <c r="R68" s="269" t="s">
        <v>3</v>
      </c>
      <c r="S68" s="270" t="s">
        <v>3</v>
      </c>
      <c r="T68" s="32"/>
      <c r="U68" s="274" t="s">
        <v>3</v>
      </c>
      <c r="V68" s="32"/>
      <c r="W68" s="32"/>
      <c r="X68" s="32"/>
      <c r="Y68" s="14"/>
      <c r="Z68" s="14"/>
      <c r="AA68" s="15"/>
      <c r="AB68" s="15"/>
      <c r="AC68" s="15"/>
      <c r="AD68" s="14"/>
      <c r="AE68" s="14"/>
      <c r="AF68" s="14"/>
    </row>
    <row r="69" spans="1:32" ht="15" x14ac:dyDescent="0.15">
      <c r="A69" s="25" t="s">
        <v>51</v>
      </c>
      <c r="B69" s="147" t="s">
        <v>3</v>
      </c>
      <c r="C69" s="149" t="s">
        <v>3</v>
      </c>
      <c r="D69" s="180" t="s">
        <v>3</v>
      </c>
      <c r="E69" s="206" t="s">
        <v>3</v>
      </c>
      <c r="F69" s="147" t="s">
        <v>3</v>
      </c>
      <c r="G69" s="147" t="s">
        <v>3</v>
      </c>
      <c r="H69" s="147" t="s">
        <v>3</v>
      </c>
      <c r="I69" s="147" t="s">
        <v>3</v>
      </c>
      <c r="J69" s="147" t="s">
        <v>3</v>
      </c>
      <c r="K69" s="168" t="s">
        <v>3</v>
      </c>
      <c r="L69" s="134" t="s">
        <v>3</v>
      </c>
      <c r="M69" s="196" t="s">
        <v>3</v>
      </c>
      <c r="N69" s="158" t="s">
        <v>3</v>
      </c>
      <c r="O69" s="216" t="s">
        <v>3</v>
      </c>
      <c r="P69" s="230" t="s">
        <v>3</v>
      </c>
      <c r="Q69" s="270" t="s">
        <v>4</v>
      </c>
      <c r="R69" s="269" t="s">
        <v>4</v>
      </c>
      <c r="S69" s="270" t="s">
        <v>3</v>
      </c>
      <c r="T69" s="32"/>
      <c r="U69" s="274" t="s">
        <v>3</v>
      </c>
      <c r="V69" s="32"/>
      <c r="W69" s="32"/>
      <c r="X69" s="32"/>
      <c r="Y69" s="14"/>
      <c r="Z69" s="14"/>
      <c r="AA69" s="15"/>
      <c r="AB69" s="15"/>
      <c r="AC69" s="15"/>
      <c r="AD69" s="14"/>
      <c r="AE69" s="14"/>
      <c r="AF69" s="14"/>
    </row>
    <row r="70" spans="1:32" ht="15" x14ac:dyDescent="0.15">
      <c r="A70" s="25" t="s">
        <v>50</v>
      </c>
      <c r="B70" s="147" t="s">
        <v>3</v>
      </c>
      <c r="C70" s="149" t="s">
        <v>3</v>
      </c>
      <c r="D70" s="180" t="s">
        <v>3</v>
      </c>
      <c r="E70" s="206" t="s">
        <v>3</v>
      </c>
      <c r="F70" s="147" t="s">
        <v>3</v>
      </c>
      <c r="G70" s="147" t="s">
        <v>3</v>
      </c>
      <c r="H70" s="147" t="s">
        <v>3</v>
      </c>
      <c r="I70" s="147" t="s">
        <v>3</v>
      </c>
      <c r="J70" s="147" t="s">
        <v>3</v>
      </c>
      <c r="K70" s="168" t="s">
        <v>3</v>
      </c>
      <c r="L70" s="134" t="s">
        <v>3</v>
      </c>
      <c r="M70" s="196" t="s">
        <v>3</v>
      </c>
      <c r="N70" s="158" t="s">
        <v>3</v>
      </c>
      <c r="O70" s="216" t="s">
        <v>3</v>
      </c>
      <c r="P70" s="228" t="s">
        <v>3</v>
      </c>
      <c r="Q70" s="269" t="s">
        <v>3</v>
      </c>
      <c r="R70" s="269" t="s">
        <v>3</v>
      </c>
      <c r="S70" s="270" t="s">
        <v>3</v>
      </c>
      <c r="T70" s="32"/>
      <c r="U70" s="274" t="s">
        <v>3</v>
      </c>
      <c r="V70" s="32"/>
      <c r="W70" s="32"/>
      <c r="X70" s="32"/>
      <c r="Y70" s="14"/>
      <c r="Z70" s="14"/>
      <c r="AA70" s="15"/>
      <c r="AB70" s="15"/>
      <c r="AC70" s="15"/>
      <c r="AD70" s="14"/>
      <c r="AE70" s="14"/>
      <c r="AF70" s="14"/>
    </row>
    <row r="71" spans="1:32" x14ac:dyDescent="0.15">
      <c r="A71" s="25" t="s">
        <v>25</v>
      </c>
      <c r="B71" s="147" t="s">
        <v>3</v>
      </c>
      <c r="C71" s="149" t="s">
        <v>3</v>
      </c>
      <c r="D71" s="180" t="s">
        <v>4</v>
      </c>
      <c r="E71" s="180" t="s">
        <v>3</v>
      </c>
      <c r="F71" s="147" t="s">
        <v>106</v>
      </c>
      <c r="G71" s="147" t="s">
        <v>4</v>
      </c>
      <c r="H71" s="147" t="s">
        <v>3</v>
      </c>
      <c r="I71" s="147" t="s">
        <v>4</v>
      </c>
      <c r="J71" s="147" t="s">
        <v>3</v>
      </c>
      <c r="K71" s="168" t="s">
        <v>4</v>
      </c>
      <c r="L71" s="134" t="s">
        <v>4</v>
      </c>
      <c r="M71" s="198" t="s">
        <v>4</v>
      </c>
      <c r="N71" s="156" t="s">
        <v>4</v>
      </c>
      <c r="O71" s="216" t="s">
        <v>279</v>
      </c>
      <c r="P71" s="230" t="s">
        <v>4</v>
      </c>
      <c r="Q71" s="269" t="s">
        <v>351</v>
      </c>
      <c r="R71" s="269" t="s">
        <v>4</v>
      </c>
      <c r="S71" s="270" t="s">
        <v>3</v>
      </c>
      <c r="T71" s="32"/>
      <c r="U71" s="274" t="s">
        <v>3</v>
      </c>
      <c r="V71" s="36"/>
      <c r="W71" s="32"/>
      <c r="X71" s="32"/>
      <c r="Y71" s="14"/>
      <c r="Z71" s="14"/>
      <c r="AA71" s="15"/>
      <c r="AB71" s="15"/>
      <c r="AC71" s="15"/>
      <c r="AD71" s="14"/>
      <c r="AE71" s="14"/>
      <c r="AF71" s="14"/>
    </row>
    <row r="72" spans="1:32" s="58" customFormat="1" ht="255" x14ac:dyDescent="0.15">
      <c r="A72" s="21" t="s">
        <v>248</v>
      </c>
      <c r="B72" s="144" t="s">
        <v>62</v>
      </c>
      <c r="C72" s="161" t="s">
        <v>100</v>
      </c>
      <c r="D72" s="183"/>
      <c r="E72" s="206" t="s">
        <v>96</v>
      </c>
      <c r="F72" s="142"/>
      <c r="G72" s="142"/>
      <c r="H72" s="144" t="s">
        <v>116</v>
      </c>
      <c r="I72" s="142"/>
      <c r="J72" s="144" t="s">
        <v>125</v>
      </c>
      <c r="K72" s="176"/>
      <c r="L72" s="140"/>
      <c r="M72" s="203"/>
      <c r="N72" s="152"/>
      <c r="O72" s="240" t="s">
        <v>280</v>
      </c>
      <c r="P72" s="234"/>
      <c r="Q72" s="268" t="s">
        <v>352</v>
      </c>
      <c r="R72" s="268" t="s">
        <v>376</v>
      </c>
      <c r="S72" s="273" t="s">
        <v>365</v>
      </c>
      <c r="T72" s="28"/>
      <c r="U72" s="283" t="s">
        <v>397</v>
      </c>
      <c r="V72" s="28"/>
      <c r="W72" s="28"/>
      <c r="X72" s="28"/>
      <c r="Y72" s="5"/>
      <c r="Z72" s="5"/>
      <c r="AA72" s="15"/>
      <c r="AB72" s="15"/>
      <c r="AC72" s="15"/>
      <c r="AD72" s="5"/>
      <c r="AE72" s="5"/>
      <c r="AF72" s="5"/>
    </row>
    <row r="73" spans="1:32" ht="15" x14ac:dyDescent="0.15">
      <c r="A73" s="25" t="s">
        <v>24</v>
      </c>
      <c r="B73" s="147" t="s">
        <v>3</v>
      </c>
      <c r="C73" s="149" t="s">
        <v>4</v>
      </c>
      <c r="D73" s="180" t="s">
        <v>4</v>
      </c>
      <c r="E73" s="206" t="s">
        <v>4</v>
      </c>
      <c r="F73" s="147" t="s">
        <v>105</v>
      </c>
      <c r="G73" s="147" t="s">
        <v>4</v>
      </c>
      <c r="H73" s="147" t="s">
        <v>4</v>
      </c>
      <c r="I73" s="147" t="s">
        <v>4</v>
      </c>
      <c r="J73" s="147" t="s">
        <v>4</v>
      </c>
      <c r="K73" s="168" t="s">
        <v>3</v>
      </c>
      <c r="L73" s="134" t="s">
        <v>4</v>
      </c>
      <c r="M73" s="198" t="s">
        <v>4</v>
      </c>
      <c r="N73" s="156" t="s">
        <v>4</v>
      </c>
      <c r="O73" s="216" t="s">
        <v>4</v>
      </c>
      <c r="P73" s="228" t="s">
        <v>4</v>
      </c>
      <c r="Q73" s="270" t="s">
        <v>4</v>
      </c>
      <c r="R73" s="269" t="s">
        <v>4</v>
      </c>
      <c r="S73" s="270" t="s">
        <v>4</v>
      </c>
      <c r="T73" s="32"/>
      <c r="U73" s="274" t="s">
        <v>4</v>
      </c>
      <c r="V73" s="32"/>
      <c r="W73" s="32"/>
      <c r="X73" s="32"/>
      <c r="Y73" s="14"/>
      <c r="Z73" s="14"/>
      <c r="AA73" s="15"/>
      <c r="AB73" s="15"/>
      <c r="AC73" s="15"/>
      <c r="AD73" s="14"/>
      <c r="AE73" s="14"/>
      <c r="AF73" s="14"/>
    </row>
    <row r="74" spans="1:32" s="58" customFormat="1" ht="30" x14ac:dyDescent="0.15">
      <c r="A74" s="21" t="s">
        <v>35</v>
      </c>
      <c r="B74" s="144" t="s">
        <v>3</v>
      </c>
      <c r="C74" s="161" t="s">
        <v>3</v>
      </c>
      <c r="D74" s="178" t="s">
        <v>3</v>
      </c>
      <c r="E74" s="206" t="s">
        <v>94</v>
      </c>
      <c r="F74" s="144" t="s">
        <v>3</v>
      </c>
      <c r="G74" s="144" t="s">
        <v>3</v>
      </c>
      <c r="H74" s="144" t="s">
        <v>3</v>
      </c>
      <c r="I74" s="144" t="s">
        <v>3</v>
      </c>
      <c r="J74" s="144" t="s">
        <v>3</v>
      </c>
      <c r="K74" s="167" t="s">
        <v>3</v>
      </c>
      <c r="L74" s="132" t="s">
        <v>3</v>
      </c>
      <c r="M74" s="201" t="s">
        <v>3</v>
      </c>
      <c r="N74" s="159" t="s">
        <v>3</v>
      </c>
      <c r="O74" s="213" t="s">
        <v>3</v>
      </c>
      <c r="P74" s="229" t="s">
        <v>3</v>
      </c>
      <c r="Q74" s="268" t="s">
        <v>3</v>
      </c>
      <c r="R74" s="268" t="s">
        <v>3</v>
      </c>
      <c r="S74" s="273" t="s">
        <v>3</v>
      </c>
      <c r="T74" s="28"/>
      <c r="U74" s="283" t="s">
        <v>3</v>
      </c>
      <c r="V74" s="28"/>
      <c r="W74" s="28"/>
      <c r="X74" s="28"/>
      <c r="Y74" s="5"/>
      <c r="Z74" s="5"/>
      <c r="AA74" s="7"/>
      <c r="AB74" s="7"/>
      <c r="AC74" s="7"/>
      <c r="AD74" s="5"/>
      <c r="AE74" s="5"/>
      <c r="AF74" s="5"/>
    </row>
    <row r="75" spans="1:32" ht="15" x14ac:dyDescent="0.15">
      <c r="A75" s="25" t="s">
        <v>34</v>
      </c>
      <c r="B75" s="147" t="s">
        <v>3</v>
      </c>
      <c r="C75" s="149" t="s">
        <v>3</v>
      </c>
      <c r="D75" s="180" t="s">
        <v>3</v>
      </c>
      <c r="E75" s="206" t="s">
        <v>3</v>
      </c>
      <c r="F75" s="147" t="s">
        <v>4</v>
      </c>
      <c r="G75" s="147" t="s">
        <v>251</v>
      </c>
      <c r="H75" s="147" t="s">
        <v>4</v>
      </c>
      <c r="I75" s="147" t="s">
        <v>3</v>
      </c>
      <c r="J75" s="147" t="s">
        <v>251</v>
      </c>
      <c r="K75" s="168" t="s">
        <v>3</v>
      </c>
      <c r="L75" s="134" t="s">
        <v>3</v>
      </c>
      <c r="M75" s="196" t="s">
        <v>3</v>
      </c>
      <c r="N75" s="158" t="s">
        <v>3</v>
      </c>
      <c r="O75" s="216" t="s">
        <v>3</v>
      </c>
      <c r="P75" s="228" t="s">
        <v>3</v>
      </c>
      <c r="Q75" s="269" t="s">
        <v>3</v>
      </c>
      <c r="R75" s="269" t="s">
        <v>3</v>
      </c>
      <c r="S75" s="270" t="s">
        <v>3</v>
      </c>
      <c r="T75" s="32"/>
      <c r="U75" s="274" t="s">
        <v>3</v>
      </c>
      <c r="V75" s="32"/>
      <c r="W75" s="32"/>
      <c r="X75" s="32"/>
      <c r="Y75" s="14"/>
      <c r="Z75" s="14"/>
      <c r="AA75" s="14"/>
      <c r="AB75" s="14"/>
      <c r="AC75" s="14"/>
      <c r="AD75" s="14"/>
      <c r="AE75" s="14"/>
      <c r="AF75" s="14"/>
    </row>
    <row r="76" spans="1:32" s="58" customFormat="1" ht="135" x14ac:dyDescent="0.15">
      <c r="A76" s="21" t="s">
        <v>6</v>
      </c>
      <c r="B76" s="144" t="s">
        <v>304</v>
      </c>
      <c r="C76" s="225" t="s">
        <v>331</v>
      </c>
      <c r="D76" s="178" t="s">
        <v>264</v>
      </c>
      <c r="E76" s="206" t="s">
        <v>97</v>
      </c>
      <c r="F76" s="142"/>
      <c r="G76" s="144" t="s">
        <v>249</v>
      </c>
      <c r="H76" s="142"/>
      <c r="I76" s="144" t="s">
        <v>288</v>
      </c>
      <c r="J76" s="144" t="s">
        <v>321</v>
      </c>
      <c r="K76" s="167" t="s">
        <v>263</v>
      </c>
      <c r="L76" s="132" t="s">
        <v>250</v>
      </c>
      <c r="M76" s="196" t="s">
        <v>224</v>
      </c>
      <c r="N76" s="158" t="s">
        <v>257</v>
      </c>
      <c r="O76" s="216" t="s">
        <v>281</v>
      </c>
      <c r="P76" s="226" t="s">
        <v>298</v>
      </c>
      <c r="Q76" s="273" t="s">
        <v>353</v>
      </c>
      <c r="R76" s="263" t="s">
        <v>377</v>
      </c>
      <c r="S76" s="273" t="s">
        <v>331</v>
      </c>
      <c r="T76" s="28"/>
      <c r="U76" s="283" t="s">
        <v>250</v>
      </c>
      <c r="V76" s="28"/>
      <c r="W76" s="28"/>
      <c r="X76" s="28"/>
      <c r="Y76" s="5"/>
      <c r="Z76" s="5"/>
      <c r="AA76" s="7"/>
      <c r="AB76" s="7"/>
      <c r="AC76" s="7"/>
      <c r="AD76" s="5"/>
      <c r="AE76" s="5"/>
      <c r="AF76" s="5"/>
    </row>
    <row r="77" spans="1:32" ht="15" x14ac:dyDescent="0.15">
      <c r="A77" s="25" t="s">
        <v>0</v>
      </c>
      <c r="B77" s="147" t="s">
        <v>4</v>
      </c>
      <c r="C77" s="149" t="s">
        <v>4</v>
      </c>
      <c r="D77" s="180" t="s">
        <v>4</v>
      </c>
      <c r="E77" s="206" t="s">
        <v>3</v>
      </c>
      <c r="F77" s="147" t="s">
        <v>4</v>
      </c>
      <c r="G77" s="147" t="s">
        <v>4</v>
      </c>
      <c r="H77" s="147" t="s">
        <v>4</v>
      </c>
      <c r="I77" s="147" t="s">
        <v>3</v>
      </c>
      <c r="J77" s="147" t="s">
        <v>4</v>
      </c>
      <c r="K77" s="168" t="s">
        <v>4</v>
      </c>
      <c r="L77" s="134" t="s">
        <v>4</v>
      </c>
      <c r="M77" s="198" t="s">
        <v>4</v>
      </c>
      <c r="N77" s="156" t="s">
        <v>3</v>
      </c>
      <c r="O77" s="216" t="s">
        <v>3</v>
      </c>
      <c r="P77" s="228" t="s">
        <v>4</v>
      </c>
      <c r="Q77" s="270" t="s">
        <v>4</v>
      </c>
      <c r="R77" s="269" t="s">
        <v>3</v>
      </c>
      <c r="S77" s="270" t="s">
        <v>4</v>
      </c>
      <c r="T77" s="32"/>
      <c r="U77" s="274" t="s">
        <v>3</v>
      </c>
      <c r="V77" s="32"/>
      <c r="W77" s="32"/>
      <c r="X77" s="32"/>
      <c r="Y77" s="14"/>
      <c r="Z77" s="14"/>
      <c r="AA77" s="15"/>
      <c r="AB77" s="15"/>
      <c r="AC77" s="15"/>
      <c r="AD77" s="14"/>
      <c r="AE77" s="14"/>
      <c r="AF77" s="14"/>
    </row>
    <row r="78" spans="1:32" s="53" customFormat="1" ht="409.6" x14ac:dyDescent="0.2">
      <c r="A78" s="79"/>
      <c r="B78" s="143" t="s">
        <v>239</v>
      </c>
      <c r="C78" s="221" t="s">
        <v>404</v>
      </c>
      <c r="D78" s="184"/>
      <c r="E78" s="212"/>
      <c r="F78" s="141"/>
      <c r="G78" s="185"/>
      <c r="H78" s="143" t="s">
        <v>242</v>
      </c>
      <c r="I78" s="143" t="s">
        <v>289</v>
      </c>
      <c r="J78" s="141"/>
      <c r="K78" s="169" t="s">
        <v>244</v>
      </c>
      <c r="L78" s="139"/>
      <c r="M78" s="201" t="s">
        <v>246</v>
      </c>
      <c r="N78" s="159" t="s">
        <v>258</v>
      </c>
      <c r="O78" s="220" t="s">
        <v>282</v>
      </c>
      <c r="P78" s="172" t="s">
        <v>299</v>
      </c>
      <c r="Q78" s="263" t="s">
        <v>354</v>
      </c>
      <c r="R78" s="263" t="s">
        <v>378</v>
      </c>
      <c r="S78" s="276" t="s">
        <v>366</v>
      </c>
      <c r="T78" s="41"/>
      <c r="U78" s="281" t="s">
        <v>398</v>
      </c>
      <c r="V78" s="41"/>
      <c r="W78" s="41"/>
      <c r="X78" s="41"/>
      <c r="Y78" s="42"/>
      <c r="Z78" s="42"/>
      <c r="AA78" s="43"/>
      <c r="AB78" s="73"/>
      <c r="AC78" s="73"/>
      <c r="AD78" s="42"/>
      <c r="AE78" s="42"/>
      <c r="AF78" s="42"/>
    </row>
    <row r="79" spans="1:32" s="83" customFormat="1" ht="15" x14ac:dyDescent="0.15">
      <c r="A79" s="79" t="s">
        <v>36</v>
      </c>
      <c r="B79" s="187" t="s">
        <v>63</v>
      </c>
      <c r="C79" s="224" t="s">
        <v>73</v>
      </c>
      <c r="D79" s="177" t="s">
        <v>83</v>
      </c>
      <c r="E79" s="209" t="s">
        <v>98</v>
      </c>
      <c r="F79" s="187" t="s">
        <v>107</v>
      </c>
      <c r="G79" s="143" t="s">
        <v>112</v>
      </c>
      <c r="H79" s="143" t="s">
        <v>117</v>
      </c>
      <c r="I79" s="143" t="s">
        <v>122</v>
      </c>
      <c r="J79" s="187" t="s">
        <v>126</v>
      </c>
      <c r="K79" s="164" t="s">
        <v>132</v>
      </c>
      <c r="L79" s="131" t="s">
        <v>138</v>
      </c>
      <c r="M79" s="202" t="s">
        <v>122</v>
      </c>
      <c r="N79" s="130" t="s">
        <v>122</v>
      </c>
      <c r="O79" s="217" t="s">
        <v>283</v>
      </c>
      <c r="P79" s="172" t="s">
        <v>300</v>
      </c>
      <c r="Q79" s="263" t="s">
        <v>401</v>
      </c>
      <c r="R79" s="263" t="s">
        <v>379</v>
      </c>
      <c r="S79" s="276" t="s">
        <v>367</v>
      </c>
      <c r="T79" s="41"/>
      <c r="U79" s="281" t="s">
        <v>399</v>
      </c>
      <c r="V79" s="41"/>
      <c r="W79" s="41"/>
      <c r="X79" s="41"/>
      <c r="Y79" s="72"/>
      <c r="Z79" s="72"/>
      <c r="AA79" s="73"/>
      <c r="AB79" s="73"/>
      <c r="AC79" s="73"/>
      <c r="AD79" s="80"/>
      <c r="AE79" s="82"/>
      <c r="AF79" s="82"/>
    </row>
    <row r="80" spans="1:32" s="84" customFormat="1" ht="15" x14ac:dyDescent="0.15">
      <c r="A80" s="79" t="s">
        <v>37</v>
      </c>
      <c r="B80" s="162" t="s">
        <v>64</v>
      </c>
      <c r="C80" s="222" t="s">
        <v>74</v>
      </c>
      <c r="D80" s="177" t="s">
        <v>84</v>
      </c>
      <c r="E80" s="209" t="s">
        <v>99</v>
      </c>
      <c r="F80" s="162" t="s">
        <v>108</v>
      </c>
      <c r="G80" s="143" t="s">
        <v>113</v>
      </c>
      <c r="H80" s="162" t="s">
        <v>118</v>
      </c>
      <c r="I80" s="143" t="s">
        <v>123</v>
      </c>
      <c r="J80" s="162" t="s">
        <v>127</v>
      </c>
      <c r="K80" s="173" t="s">
        <v>133</v>
      </c>
      <c r="L80" s="131" t="s">
        <v>139</v>
      </c>
      <c r="M80" s="196" t="s">
        <v>225</v>
      </c>
      <c r="N80" s="158" t="s">
        <v>259</v>
      </c>
      <c r="O80" s="216" t="s">
        <v>284</v>
      </c>
      <c r="P80" s="231" t="s">
        <v>301</v>
      </c>
      <c r="Q80" s="263" t="s">
        <v>402</v>
      </c>
      <c r="R80" s="263" t="s">
        <v>380</v>
      </c>
      <c r="S80" s="276" t="s">
        <v>368</v>
      </c>
      <c r="T80" s="41"/>
      <c r="U80" s="281" t="s">
        <v>400</v>
      </c>
      <c r="V80" s="71"/>
      <c r="W80" s="71"/>
      <c r="X80" s="71"/>
      <c r="Y80" s="72"/>
      <c r="Z80" s="72"/>
      <c r="AA80" s="73"/>
      <c r="AB80" s="73"/>
      <c r="AC80" s="73"/>
      <c r="AD80" s="81"/>
      <c r="AE80" s="72"/>
      <c r="AF80" s="72"/>
    </row>
    <row r="81" spans="1:32" x14ac:dyDescent="0.15">
      <c r="B81" s="189"/>
      <c r="C81" s="146" t="s">
        <v>336</v>
      </c>
      <c r="E81" s="146"/>
      <c r="I81" s="251"/>
      <c r="M81" s="252"/>
      <c r="N81" s="253"/>
      <c r="P81" s="235" t="s">
        <v>303</v>
      </c>
      <c r="Q81" s="269"/>
      <c r="R81" s="269" t="s">
        <v>381</v>
      </c>
      <c r="S81" s="270" t="s">
        <v>369</v>
      </c>
      <c r="T81" s="32"/>
      <c r="V81" s="32"/>
      <c r="W81" s="32"/>
      <c r="X81" s="32"/>
      <c r="Y81" s="14"/>
      <c r="Z81" s="14"/>
      <c r="AA81" s="15"/>
      <c r="AB81" s="15"/>
      <c r="AC81" s="15"/>
      <c r="AD81" s="14"/>
      <c r="AE81" s="14"/>
      <c r="AF81" s="14"/>
    </row>
    <row r="82" spans="1:32" x14ac:dyDescent="0.15">
      <c r="A82" s="24" t="s">
        <v>31</v>
      </c>
      <c r="E82" s="146"/>
      <c r="K82" s="146" t="s">
        <v>326</v>
      </c>
      <c r="N82" s="147"/>
      <c r="R82" s="269" t="s">
        <v>382</v>
      </c>
      <c r="T82" s="32"/>
      <c r="V82" s="32"/>
      <c r="W82" s="32"/>
      <c r="X82" s="32"/>
      <c r="Y82" s="14"/>
      <c r="Z82" s="14"/>
      <c r="AA82" s="15"/>
      <c r="AB82" s="15"/>
      <c r="AC82" s="15"/>
      <c r="AD82" s="14"/>
      <c r="AE82" s="14"/>
      <c r="AF82" s="14"/>
    </row>
    <row r="83" spans="1:32" x14ac:dyDescent="0.15">
      <c r="E83" s="146"/>
      <c r="N83" s="147"/>
      <c r="T83" s="32"/>
      <c r="V83" s="32"/>
      <c r="W83" s="32"/>
      <c r="X83" s="32"/>
      <c r="Y83" s="14"/>
      <c r="Z83" s="14"/>
      <c r="AA83" s="15"/>
      <c r="AB83" s="15"/>
      <c r="AC83" s="15"/>
      <c r="AD83" s="14"/>
      <c r="AE83" s="14"/>
      <c r="AF83" s="14"/>
    </row>
    <row r="84" spans="1:32" x14ac:dyDescent="0.15">
      <c r="E84" s="146"/>
      <c r="N84" s="147"/>
      <c r="T84" s="32"/>
      <c r="V84" s="32"/>
      <c r="W84" s="32"/>
      <c r="X84" s="32"/>
      <c r="Y84" s="14"/>
      <c r="Z84" s="14"/>
      <c r="AA84" s="15"/>
      <c r="AB84" s="15"/>
      <c r="AC84" s="15"/>
      <c r="AD84" s="14"/>
      <c r="AE84" s="14"/>
      <c r="AF84" s="14"/>
    </row>
    <row r="85" spans="1:32" x14ac:dyDescent="0.15">
      <c r="E85" s="146"/>
      <c r="N85" s="147"/>
    </row>
    <row r="86" spans="1:32" x14ac:dyDescent="0.15">
      <c r="E86" s="146"/>
      <c r="N86" s="147"/>
    </row>
    <row r="87" spans="1:32" x14ac:dyDescent="0.15">
      <c r="E87" s="146"/>
      <c r="N87" s="147"/>
    </row>
    <row r="88" spans="1:32" x14ac:dyDescent="0.15">
      <c r="E88" s="146"/>
      <c r="N88" s="147"/>
    </row>
    <row r="89" spans="1:32" x14ac:dyDescent="0.15">
      <c r="E89" s="146"/>
      <c r="N89" s="147"/>
    </row>
    <row r="90" spans="1:32" x14ac:dyDescent="0.15">
      <c r="E90" s="146"/>
      <c r="N90" s="147"/>
    </row>
    <row r="91" spans="1:32" x14ac:dyDescent="0.15">
      <c r="E91" s="146"/>
      <c r="N91" s="147"/>
    </row>
  </sheetData>
  <customSheetViews>
    <customSheetView guid="{CDDEA8EA-BF1B-BF47-90E0-23C84D50EB08}" state="hidden">
      <pane xSplit="1" ySplit="5.0769230769230766" topLeftCell="B77" activePane="bottomRight" state="frozenSplit"/>
      <selection pane="bottomRight" activeCell="A78" activeCellId="6" sqref="A69:XFD69 A70:XFD70 A74:XFD74 A75:XFD75 A76:XFD76 A77:XFD77 A78:XFD78"/>
      <pageMargins left="0.7" right="0.7" top="0.75" bottom="0.75" header="0.3" footer="0.3"/>
      <pageSetup paperSize="9" orientation="portrait"/>
    </customSheetView>
    <customSheetView guid="{B2E9741D-66FA-4E38-9E6C-F92961C92133}">
      <pane xSplit="4" ySplit="7" topLeftCell="E8" activePane="bottomRight" state="frozenSplit"/>
      <selection pane="bottomRight" activeCell="A5" sqref="A5"/>
      <pageMargins left="0.7" right="0.7" top="0.75" bottom="0.75" header="0.3" footer="0.3"/>
      <pageSetup paperSize="9" orientation="portrait"/>
    </customSheetView>
    <customSheetView guid="{68DE9AA0-2234-4507-927A-729E60127002}">
      <pane xSplit="4" ySplit="7" topLeftCell="F62" activePane="bottomRight" state="frozenSplit"/>
      <selection pane="bottomRight" activeCell="A80" sqref="A80"/>
      <pageMargins left="0.7" right="0.7" top="0.75" bottom="0.75" header="0.3" footer="0.3"/>
      <pageSetup paperSize="9" orientation="portrait"/>
    </customSheetView>
    <customSheetView guid="{9A0704FA-BA41-4E24-817B-B0F2B9E04BED}">
      <pane xSplit="4" ySplit="3" topLeftCell="Q58" activePane="bottomRight" state="frozenSplit"/>
      <selection pane="bottomRight" activeCell="W63" sqref="W63"/>
      <pageMargins left="0.7" right="0.7" top="0.75" bottom="0.75" header="0.3" footer="0.3"/>
      <pageSetup paperSize="9" orientation="portrait"/>
    </customSheetView>
    <customSheetView guid="{586B858E-7532-4985-B42B-8A0A5B19EB6B}">
      <pane xSplit="4" ySplit="3" topLeftCell="E4" activePane="bottomRight" state="frozenSplit"/>
      <selection pane="bottomRight" activeCell="C1" sqref="C1:C1048576"/>
      <pageMargins left="0.7" right="0.7" top="0.75" bottom="0.75" header="0.3" footer="0.3"/>
      <pageSetup paperSize="9" orientation="portrait"/>
    </customSheetView>
  </customSheetViews>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3"/>
  <sheetViews>
    <sheetView workbookViewId="0">
      <selection activeCell="B35" sqref="B35"/>
    </sheetView>
  </sheetViews>
  <sheetFormatPr baseColWidth="10" defaultColWidth="9.1640625" defaultRowHeight="15" x14ac:dyDescent="0.2"/>
  <cols>
    <col min="1" max="1" width="45.5" style="98" customWidth="1"/>
    <col min="2" max="2" width="22.5" style="96" customWidth="1"/>
    <col min="3" max="3" width="40.1640625" style="97" customWidth="1"/>
    <col min="4" max="4" width="77.5" style="98" customWidth="1"/>
    <col min="5" max="16384" width="9.1640625" style="94"/>
  </cols>
  <sheetData>
    <row r="1" spans="1:15" ht="21" x14ac:dyDescent="0.25">
      <c r="A1" s="89" t="s">
        <v>164</v>
      </c>
      <c r="B1" s="90"/>
      <c r="C1" s="91"/>
      <c r="D1" s="92"/>
      <c r="E1" s="93"/>
      <c r="F1" s="93"/>
      <c r="G1" s="93"/>
      <c r="H1" s="93"/>
      <c r="I1" s="93"/>
      <c r="J1" s="93"/>
      <c r="K1" s="93"/>
      <c r="L1" s="93"/>
      <c r="M1" s="93"/>
      <c r="N1" s="93"/>
      <c r="O1" s="93"/>
    </row>
    <row r="2" spans="1:15" ht="21" x14ac:dyDescent="0.25">
      <c r="A2" s="89"/>
      <c r="B2" s="90"/>
      <c r="C2" s="91"/>
      <c r="D2" s="92"/>
      <c r="E2" s="93"/>
      <c r="F2" s="93"/>
      <c r="G2" s="93"/>
      <c r="H2" s="93"/>
      <c r="I2" s="93"/>
      <c r="J2" s="93"/>
      <c r="K2" s="93"/>
      <c r="L2" s="93"/>
      <c r="M2" s="93"/>
      <c r="N2" s="93"/>
      <c r="O2" s="93"/>
    </row>
    <row r="3" spans="1:15" ht="19" x14ac:dyDescent="0.25">
      <c r="A3" s="95" t="s">
        <v>165</v>
      </c>
    </row>
    <row r="4" spans="1:15" ht="19" x14ac:dyDescent="0.25">
      <c r="A4" s="95"/>
    </row>
    <row r="5" spans="1:15" x14ac:dyDescent="0.2">
      <c r="A5" s="96" t="s">
        <v>166</v>
      </c>
      <c r="B5" s="96" t="s">
        <v>167</v>
      </c>
      <c r="C5" s="99" t="s">
        <v>168</v>
      </c>
      <c r="D5" s="96" t="s">
        <v>169</v>
      </c>
    </row>
    <row r="6" spans="1:15" x14ac:dyDescent="0.2">
      <c r="A6" s="98" t="s">
        <v>170</v>
      </c>
      <c r="B6" s="96" t="s">
        <v>171</v>
      </c>
      <c r="C6" s="100" t="s">
        <v>172</v>
      </c>
      <c r="D6" s="101" t="s">
        <v>173</v>
      </c>
    </row>
    <row r="7" spans="1:15" x14ac:dyDescent="0.2">
      <c r="A7" s="98" t="s">
        <v>170</v>
      </c>
      <c r="B7" s="96" t="s">
        <v>174</v>
      </c>
      <c r="C7" s="100" t="s">
        <v>175</v>
      </c>
      <c r="D7" s="101" t="s">
        <v>173</v>
      </c>
    </row>
    <row r="8" spans="1:15" x14ac:dyDescent="0.2">
      <c r="A8" s="102" t="s">
        <v>170</v>
      </c>
      <c r="B8" s="96" t="s">
        <v>176</v>
      </c>
      <c r="C8" s="100" t="s">
        <v>177</v>
      </c>
      <c r="D8" s="103" t="s">
        <v>178</v>
      </c>
    </row>
    <row r="9" spans="1:15" x14ac:dyDescent="0.2">
      <c r="A9" s="102" t="s">
        <v>170</v>
      </c>
      <c r="B9" s="96" t="s">
        <v>179</v>
      </c>
      <c r="C9" s="100" t="s">
        <v>180</v>
      </c>
      <c r="D9" s="101" t="s">
        <v>181</v>
      </c>
    </row>
    <row r="10" spans="1:15" x14ac:dyDescent="0.2">
      <c r="A10" s="102" t="s">
        <v>182</v>
      </c>
      <c r="B10" s="96" t="s">
        <v>145</v>
      </c>
      <c r="C10" s="100" t="s">
        <v>183</v>
      </c>
      <c r="D10" s="101" t="s">
        <v>114</v>
      </c>
    </row>
    <row r="11" spans="1:15" x14ac:dyDescent="0.2">
      <c r="A11" s="102" t="s">
        <v>182</v>
      </c>
      <c r="B11" s="96" t="s">
        <v>184</v>
      </c>
      <c r="C11" s="100" t="s">
        <v>185</v>
      </c>
      <c r="D11" s="101" t="s">
        <v>114</v>
      </c>
    </row>
    <row r="12" spans="1:15" x14ac:dyDescent="0.2">
      <c r="A12" s="102" t="s">
        <v>182</v>
      </c>
      <c r="B12" s="96" t="s">
        <v>186</v>
      </c>
      <c r="C12" s="100" t="s">
        <v>187</v>
      </c>
      <c r="D12" s="101" t="s">
        <v>114</v>
      </c>
    </row>
    <row r="13" spans="1:15" x14ac:dyDescent="0.2">
      <c r="A13" s="102" t="s">
        <v>182</v>
      </c>
      <c r="B13" s="96" t="s">
        <v>188</v>
      </c>
      <c r="C13" s="100" t="s">
        <v>189</v>
      </c>
      <c r="D13" s="104" t="s">
        <v>114</v>
      </c>
    </row>
    <row r="14" spans="1:15" x14ac:dyDescent="0.2">
      <c r="A14" s="102" t="s">
        <v>182</v>
      </c>
      <c r="B14" s="96" t="s">
        <v>190</v>
      </c>
      <c r="C14" s="100" t="s">
        <v>191</v>
      </c>
      <c r="D14" s="101" t="s">
        <v>114</v>
      </c>
    </row>
    <row r="15" spans="1:15" x14ac:dyDescent="0.2">
      <c r="A15" s="105" t="s">
        <v>192</v>
      </c>
      <c r="B15" s="96" t="s">
        <v>193</v>
      </c>
      <c r="C15" s="100" t="s">
        <v>103</v>
      </c>
      <c r="D15" s="103" t="s">
        <v>194</v>
      </c>
    </row>
    <row r="16" spans="1:15" x14ac:dyDescent="0.2">
      <c r="A16" s="105" t="s">
        <v>192</v>
      </c>
      <c r="B16" s="96" t="s">
        <v>195</v>
      </c>
      <c r="C16" s="100" t="s">
        <v>196</v>
      </c>
      <c r="D16" s="103" t="s">
        <v>194</v>
      </c>
    </row>
    <row r="17" spans="1:10" x14ac:dyDescent="0.2">
      <c r="A17" s="105" t="s">
        <v>192</v>
      </c>
      <c r="B17" s="96" t="s">
        <v>197</v>
      </c>
      <c r="C17" s="100" t="s">
        <v>198</v>
      </c>
      <c r="D17" s="106" t="s">
        <v>199</v>
      </c>
    </row>
    <row r="18" spans="1:10" ht="32" x14ac:dyDescent="0.2">
      <c r="A18" s="102" t="s">
        <v>78</v>
      </c>
      <c r="B18" s="96" t="s">
        <v>75</v>
      </c>
      <c r="C18" s="100" t="s">
        <v>77</v>
      </c>
      <c r="D18" s="107" t="s">
        <v>200</v>
      </c>
    </row>
    <row r="19" spans="1:10" ht="32" x14ac:dyDescent="0.2">
      <c r="A19" s="98" t="s">
        <v>78</v>
      </c>
      <c r="B19" s="96" t="s">
        <v>201</v>
      </c>
      <c r="C19" s="100" t="s">
        <v>202</v>
      </c>
      <c r="D19" s="107" t="s">
        <v>200</v>
      </c>
    </row>
    <row r="20" spans="1:10" ht="32" x14ac:dyDescent="0.2">
      <c r="A20" s="98" t="s">
        <v>78</v>
      </c>
      <c r="B20" s="96" t="s">
        <v>203</v>
      </c>
      <c r="C20" s="100" t="s">
        <v>204</v>
      </c>
      <c r="D20" s="107" t="s">
        <v>200</v>
      </c>
    </row>
    <row r="21" spans="1:10" ht="32" x14ac:dyDescent="0.2">
      <c r="A21" s="98" t="s">
        <v>78</v>
      </c>
      <c r="B21" s="96" t="s">
        <v>205</v>
      </c>
      <c r="C21" s="100" t="s">
        <v>206</v>
      </c>
      <c r="D21" s="108" t="s">
        <v>207</v>
      </c>
    </row>
    <row r="22" spans="1:10" x14ac:dyDescent="0.2">
      <c r="A22" s="98" t="s">
        <v>208</v>
      </c>
      <c r="B22" s="96" t="s">
        <v>209</v>
      </c>
      <c r="C22" s="100" t="s">
        <v>210</v>
      </c>
      <c r="D22" s="101" t="s">
        <v>211</v>
      </c>
    </row>
    <row r="23" spans="1:10" x14ac:dyDescent="0.2">
      <c r="A23" s="98" t="s">
        <v>208</v>
      </c>
      <c r="B23" s="96" t="s">
        <v>212</v>
      </c>
      <c r="C23" s="100" t="s">
        <v>213</v>
      </c>
      <c r="D23" s="101" t="s">
        <v>211</v>
      </c>
    </row>
    <row r="24" spans="1:10" x14ac:dyDescent="0.2">
      <c r="A24" s="109" t="s">
        <v>214</v>
      </c>
      <c r="B24" s="110" t="s">
        <v>215</v>
      </c>
      <c r="C24" s="111" t="s">
        <v>216</v>
      </c>
      <c r="D24" s="112" t="s">
        <v>217</v>
      </c>
      <c r="J24" s="113"/>
    </row>
    <row r="25" spans="1:10" x14ac:dyDescent="0.2">
      <c r="A25" s="114" t="s">
        <v>214</v>
      </c>
      <c r="B25" s="115" t="s">
        <v>218</v>
      </c>
      <c r="C25" s="116" t="s">
        <v>219</v>
      </c>
      <c r="D25" s="117" t="s">
        <v>220</v>
      </c>
    </row>
    <row r="26" spans="1:10" x14ac:dyDescent="0.2">
      <c r="B26" s="118"/>
      <c r="C26" s="100"/>
      <c r="D26" s="104"/>
    </row>
    <row r="27" spans="1:10" x14ac:dyDescent="0.2">
      <c r="C27" s="100"/>
      <c r="D27" s="104"/>
    </row>
    <row r="28" spans="1:10" x14ac:dyDescent="0.2">
      <c r="C28" s="119"/>
      <c r="D28" s="104"/>
    </row>
    <row r="29" spans="1:10" x14ac:dyDescent="0.2">
      <c r="B29" s="120"/>
      <c r="C29" s="121"/>
      <c r="D29" s="104"/>
    </row>
    <row r="30" spans="1:10" x14ac:dyDescent="0.2">
      <c r="B30" s="120"/>
      <c r="C30" s="119"/>
      <c r="D30" s="101"/>
    </row>
    <row r="31" spans="1:10" x14ac:dyDescent="0.2">
      <c r="C31" s="119"/>
      <c r="D31" s="104"/>
    </row>
    <row r="32" spans="1:10" x14ac:dyDescent="0.2">
      <c r="C32" s="100"/>
      <c r="D32" s="104"/>
    </row>
    <row r="33" spans="2:4" s="94" customFormat="1" x14ac:dyDescent="0.2">
      <c r="B33" s="120"/>
      <c r="C33" s="119"/>
      <c r="D33" s="104"/>
    </row>
    <row r="34" spans="2:4" s="94" customFormat="1" x14ac:dyDescent="0.2">
      <c r="B34" s="120"/>
      <c r="C34" s="100"/>
      <c r="D34" s="104"/>
    </row>
    <row r="35" spans="2:4" s="94" customFormat="1" x14ac:dyDescent="0.2">
      <c r="B35" s="122"/>
      <c r="C35" s="100"/>
      <c r="D35" s="104"/>
    </row>
    <row r="36" spans="2:4" s="94" customFormat="1" x14ac:dyDescent="0.2">
      <c r="B36" s="123"/>
      <c r="C36" s="119"/>
      <c r="D36" s="104"/>
    </row>
    <row r="37" spans="2:4" s="94" customFormat="1" x14ac:dyDescent="0.2">
      <c r="B37" s="96"/>
      <c r="C37" s="100"/>
      <c r="D37" s="104"/>
    </row>
    <row r="38" spans="2:4" s="94" customFormat="1" x14ac:dyDescent="0.2">
      <c r="B38" s="96"/>
      <c r="C38" s="119"/>
      <c r="D38" s="104"/>
    </row>
    <row r="39" spans="2:4" s="94" customFormat="1" x14ac:dyDescent="0.2">
      <c r="B39" s="106"/>
      <c r="C39" s="100"/>
      <c r="D39" s="104"/>
    </row>
    <row r="40" spans="2:4" s="94" customFormat="1" x14ac:dyDescent="0.2">
      <c r="B40" s="106"/>
      <c r="C40" s="100"/>
      <c r="D40" s="104"/>
    </row>
    <row r="41" spans="2:4" s="94" customFormat="1" x14ac:dyDescent="0.2">
      <c r="B41" s="118"/>
      <c r="C41" s="100"/>
      <c r="D41" s="101"/>
    </row>
    <row r="42" spans="2:4" s="94" customFormat="1" x14ac:dyDescent="0.2">
      <c r="B42" s="96"/>
      <c r="C42" s="100"/>
      <c r="D42" s="101"/>
    </row>
    <row r="43" spans="2:4" s="94" customFormat="1" x14ac:dyDescent="0.2">
      <c r="B43" s="124"/>
      <c r="C43" s="100"/>
      <c r="D43" s="104"/>
    </row>
    <row r="44" spans="2:4" s="94" customFormat="1" x14ac:dyDescent="0.2">
      <c r="B44" s="124"/>
      <c r="C44" s="100"/>
      <c r="D44" s="104"/>
    </row>
    <row r="45" spans="2:4" s="94" customFormat="1" x14ac:dyDescent="0.2">
      <c r="B45" s="96"/>
      <c r="C45" s="119"/>
      <c r="D45" s="101"/>
    </row>
    <row r="46" spans="2:4" s="94" customFormat="1" x14ac:dyDescent="0.2">
      <c r="B46" s="96"/>
      <c r="C46" s="100"/>
      <c r="D46" s="101"/>
    </row>
    <row r="47" spans="2:4" s="94" customFormat="1" x14ac:dyDescent="0.2">
      <c r="B47" s="96"/>
      <c r="C47" s="100"/>
      <c r="D47" s="101"/>
    </row>
    <row r="48" spans="2:4" s="94" customFormat="1" x14ac:dyDescent="0.2">
      <c r="B48" s="96"/>
      <c r="C48" s="125"/>
      <c r="D48" s="104"/>
    </row>
    <row r="49" spans="2:4" s="94" customFormat="1" x14ac:dyDescent="0.2">
      <c r="B49" s="123"/>
      <c r="C49" s="126"/>
      <c r="D49" s="101"/>
    </row>
    <row r="50" spans="2:4" s="94" customFormat="1" x14ac:dyDescent="0.2">
      <c r="B50" s="96"/>
      <c r="C50" s="100"/>
      <c r="D50" s="104"/>
    </row>
    <row r="51" spans="2:4" s="94" customFormat="1" x14ac:dyDescent="0.2">
      <c r="B51" s="96"/>
      <c r="C51" s="119"/>
      <c r="D51" s="104"/>
    </row>
    <row r="52" spans="2:4" s="94" customFormat="1" x14ac:dyDescent="0.2">
      <c r="B52" s="120"/>
      <c r="C52" s="125"/>
      <c r="D52" s="104"/>
    </row>
    <row r="53" spans="2:4" s="94" customFormat="1" x14ac:dyDescent="0.2">
      <c r="B53" s="98"/>
      <c r="C53" s="126"/>
      <c r="D53" s="98"/>
    </row>
  </sheetData>
  <customSheetViews>
    <customSheetView guid="{CDDEA8EA-BF1B-BF47-90E0-23C84D50EB08}" state="hidden">
      <selection activeCell="B35" sqref="B35"/>
      <pageMargins left="0.7" right="0.7" top="0.75" bottom="0.75" header="0.3" footer="0.3"/>
    </customSheetView>
    <customSheetView guid="{B2E9741D-66FA-4E38-9E6C-F92961C92133}">
      <pageMargins left="0.7" right="0.7" top="0.75" bottom="0.75" header="0.3" footer="0.3"/>
    </customSheetView>
    <customSheetView guid="{68DE9AA0-2234-4507-927A-729E60127002}">
      <pageMargins left="0.7" right="0.7" top="0.75" bottom="0.75" header="0.3" footer="0.3"/>
    </customSheetView>
    <customSheetView guid="{9A0704FA-BA41-4E24-817B-B0F2B9E04BED}">
      <pageMargins left="0.7" right="0.7" top="0.75" bottom="0.75" header="0.3" footer="0.3"/>
    </customSheetView>
    <customSheetView guid="{586B858E-7532-4985-B42B-8A0A5B19EB6B}">
      <pageMargins left="0.7" right="0.7" top="0.75" bottom="0.75" header="0.3" footer="0.3"/>
    </customSheetView>
  </customSheetView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5" defaultRowHeight="15" x14ac:dyDescent="0.2"/>
  <sheetData/>
  <customSheetViews>
    <customSheetView guid="{CDDEA8EA-BF1B-BF47-90E0-23C84D50EB08}" state="hidden">
      <pageMargins left="0.7" right="0.7" top="0.75" bottom="0.75" header="0.3" footer="0.3"/>
    </customSheetView>
    <customSheetView guid="{B2E9741D-66FA-4E38-9E6C-F92961C92133}">
      <pageMargins left="0.7" right="0.7" top="0.75" bottom="0.75" header="0.3" footer="0.3"/>
    </customSheetView>
    <customSheetView guid="{68DE9AA0-2234-4507-927A-729E60127002}">
      <pageMargins left="0.7" right="0.7" top="0.75" bottom="0.75" header="0.3" footer="0.3"/>
    </customSheetView>
    <customSheetView guid="{9A0704FA-BA41-4E24-817B-B0F2B9E04BED}">
      <pageMargins left="0.7" right="0.7" top="0.75" bottom="0.75" header="0.3" footer="0.3"/>
    </customSheetView>
    <customSheetView guid="{586B858E-7532-4985-B42B-8A0A5B19EB6B}">
      <pageMargins left="0.7" right="0.7" top="0.75" bottom="0.75" header="0.3" footer="0.3"/>
    </customSheetView>
  </customSheetView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102"/>
  <sheetViews>
    <sheetView showGridLines="0" tabSelected="1" zoomScale="85" zoomScaleNormal="85" zoomScalePageLayoutView="85" workbookViewId="0">
      <pane xSplit="2" ySplit="11" topLeftCell="C12" activePane="bottomRight" state="frozen"/>
      <selection pane="topRight" activeCell="C1" sqref="C1"/>
      <selection pane="bottomLeft" activeCell="A9" sqref="A9"/>
      <selection pane="bottomRight" activeCell="B4" sqref="B4"/>
    </sheetView>
  </sheetViews>
  <sheetFormatPr baseColWidth="10" defaultRowHeight="19" x14ac:dyDescent="0.2"/>
  <cols>
    <col min="1" max="1" width="2.83203125" style="287" customWidth="1"/>
    <col min="2" max="2" width="32.33203125" style="302" customWidth="1"/>
    <col min="3" max="26" width="6" style="287" customWidth="1"/>
    <col min="27" max="27" width="1.83203125" style="287" customWidth="1"/>
    <col min="28" max="28" width="9.6640625" style="307" customWidth="1"/>
    <col min="29" max="30" width="9.6640625" style="308" customWidth="1"/>
    <col min="31" max="33" width="6" style="287" customWidth="1"/>
    <col min="34" max="36" width="10.83203125" style="287"/>
    <col min="37" max="37" width="11" style="287" bestFit="1" customWidth="1"/>
    <col min="38" max="16384" width="10.83203125" style="287"/>
  </cols>
  <sheetData>
    <row r="1" spans="1:41" ht="40" x14ac:dyDescent="0.2">
      <c r="A1" s="302"/>
      <c r="C1" s="392" t="s">
        <v>445</v>
      </c>
      <c r="D1" s="392" t="s">
        <v>446</v>
      </c>
      <c r="E1" s="393" t="s">
        <v>131</v>
      </c>
      <c r="F1" s="393" t="s">
        <v>88</v>
      </c>
      <c r="G1" s="394" t="s">
        <v>66</v>
      </c>
      <c r="H1" s="392" t="s">
        <v>342</v>
      </c>
      <c r="I1" s="393" t="s">
        <v>290</v>
      </c>
      <c r="J1" s="395" t="s">
        <v>222</v>
      </c>
      <c r="K1" s="393" t="s">
        <v>255</v>
      </c>
      <c r="L1" s="392" t="s">
        <v>447</v>
      </c>
      <c r="M1" s="392" t="s">
        <v>144</v>
      </c>
      <c r="N1" s="392" t="s">
        <v>358</v>
      </c>
      <c r="O1" s="393" t="s">
        <v>111</v>
      </c>
      <c r="P1" s="393" t="s">
        <v>143</v>
      </c>
      <c r="Q1" s="392" t="s">
        <v>78</v>
      </c>
      <c r="R1" s="392" t="s">
        <v>385</v>
      </c>
      <c r="S1" s="395" t="s">
        <v>272</v>
      </c>
      <c r="T1" s="392" t="s">
        <v>372</v>
      </c>
      <c r="U1" s="393" t="s">
        <v>142</v>
      </c>
      <c r="V1" s="392" t="s">
        <v>441</v>
      </c>
      <c r="W1" s="393" t="s">
        <v>322</v>
      </c>
      <c r="X1" s="393" t="s">
        <v>70</v>
      </c>
      <c r="Y1" s="392" t="s">
        <v>305</v>
      </c>
      <c r="Z1" s="392" t="s">
        <v>448</v>
      </c>
      <c r="AA1" s="302"/>
    </row>
    <row r="2" spans="1:41" x14ac:dyDescent="0.2">
      <c r="A2" s="302"/>
      <c r="C2" s="396"/>
      <c r="D2" s="396"/>
      <c r="E2" s="397"/>
      <c r="F2" s="397"/>
      <c r="G2" s="398"/>
      <c r="H2" s="396"/>
      <c r="I2" s="397"/>
      <c r="J2" s="399"/>
      <c r="K2" s="397"/>
      <c r="L2" s="396"/>
      <c r="M2" s="396"/>
      <c r="N2" s="396"/>
      <c r="O2" s="397"/>
      <c r="P2" s="397"/>
      <c r="Q2" s="396"/>
      <c r="R2" s="396"/>
      <c r="S2" s="399"/>
      <c r="T2" s="396"/>
      <c r="U2" s="397"/>
      <c r="V2" s="396"/>
      <c r="W2" s="397"/>
      <c r="X2" s="397"/>
      <c r="Y2" s="396"/>
      <c r="Z2" s="396"/>
      <c r="AA2" s="302"/>
    </row>
    <row r="3" spans="1:41" ht="20" thickBot="1" x14ac:dyDescent="0.25">
      <c r="A3" s="302"/>
      <c r="C3" s="396"/>
      <c r="D3" s="396"/>
      <c r="E3" s="397"/>
      <c r="F3" s="397"/>
      <c r="G3" s="398"/>
      <c r="H3" s="396"/>
      <c r="I3" s="397"/>
      <c r="J3" s="399"/>
      <c r="K3" s="397"/>
      <c r="L3" s="396"/>
      <c r="M3" s="396"/>
      <c r="N3" s="396"/>
      <c r="O3" s="397"/>
      <c r="P3" s="397"/>
      <c r="Q3" s="396"/>
      <c r="R3" s="396"/>
      <c r="S3" s="399"/>
      <c r="T3" s="396"/>
      <c r="U3" s="397"/>
      <c r="V3" s="396"/>
      <c r="W3" s="397"/>
      <c r="X3" s="397"/>
      <c r="Y3" s="396"/>
      <c r="Z3" s="396"/>
      <c r="AA3" s="302"/>
    </row>
    <row r="4" spans="1:41" ht="22" customHeight="1" thickBot="1" x14ac:dyDescent="0.3">
      <c r="A4" s="302"/>
      <c r="C4" s="581" t="s">
        <v>494</v>
      </c>
      <c r="D4" s="582"/>
      <c r="E4" s="582"/>
      <c r="F4" s="582"/>
      <c r="G4" s="582"/>
      <c r="H4" s="582"/>
      <c r="I4" s="582"/>
      <c r="J4" s="582"/>
      <c r="K4" s="582"/>
      <c r="L4" s="582"/>
      <c r="M4" s="582"/>
      <c r="N4" s="582"/>
      <c r="O4" s="582"/>
      <c r="P4" s="582"/>
      <c r="Q4" s="582"/>
      <c r="R4" s="582"/>
      <c r="S4" s="582"/>
      <c r="T4" s="583"/>
      <c r="U4" s="584" t="s">
        <v>496</v>
      </c>
      <c r="V4" s="585"/>
      <c r="W4" s="585"/>
      <c r="X4" s="585"/>
      <c r="Y4" s="585"/>
      <c r="Z4" s="588" t="s">
        <v>495</v>
      </c>
      <c r="AA4" s="302"/>
    </row>
    <row r="5" spans="1:41" ht="22" customHeight="1" thickBot="1" x14ac:dyDescent="0.3">
      <c r="A5" s="302"/>
      <c r="C5" s="400"/>
      <c r="D5" s="401"/>
      <c r="E5" s="576" t="s">
        <v>497</v>
      </c>
      <c r="F5" s="577"/>
      <c r="G5" s="577"/>
      <c r="H5" s="577"/>
      <c r="I5" s="577"/>
      <c r="J5" s="577"/>
      <c r="K5" s="577"/>
      <c r="L5" s="577"/>
      <c r="M5" s="577"/>
      <c r="N5" s="577"/>
      <c r="O5" s="577"/>
      <c r="P5" s="577"/>
      <c r="Q5" s="577"/>
      <c r="R5" s="578"/>
      <c r="S5" s="401"/>
      <c r="T5" s="402"/>
      <c r="U5" s="586"/>
      <c r="V5" s="587"/>
      <c r="W5" s="587"/>
      <c r="X5" s="587"/>
      <c r="Y5" s="587"/>
      <c r="Z5" s="589"/>
      <c r="AA5" s="302"/>
    </row>
    <row r="6" spans="1:41" s="294" customFormat="1" ht="21" customHeight="1" thickBot="1" x14ac:dyDescent="0.25">
      <c r="A6" s="331"/>
      <c r="B6" s="329" t="s">
        <v>491</v>
      </c>
      <c r="C6" s="403" t="s">
        <v>459</v>
      </c>
      <c r="D6" s="403" t="s">
        <v>460</v>
      </c>
      <c r="E6" s="404" t="s">
        <v>452</v>
      </c>
      <c r="F6" s="404" t="s">
        <v>453</v>
      </c>
      <c r="G6" s="405">
        <v>4</v>
      </c>
      <c r="H6" s="403" t="s">
        <v>454</v>
      </c>
      <c r="I6" s="404" t="s">
        <v>455</v>
      </c>
      <c r="J6" s="406" t="s">
        <v>456</v>
      </c>
      <c r="K6" s="404" t="s">
        <v>457</v>
      </c>
      <c r="L6" s="403" t="s">
        <v>458</v>
      </c>
      <c r="M6" s="403" t="s">
        <v>461</v>
      </c>
      <c r="N6" s="403" t="s">
        <v>462</v>
      </c>
      <c r="O6" s="404" t="s">
        <v>463</v>
      </c>
      <c r="P6" s="404" t="s">
        <v>464</v>
      </c>
      <c r="Q6" s="403" t="s">
        <v>465</v>
      </c>
      <c r="R6" s="403" t="s">
        <v>466</v>
      </c>
      <c r="S6" s="406" t="s">
        <v>467</v>
      </c>
      <c r="T6" s="403" t="s">
        <v>468</v>
      </c>
      <c r="U6" s="404" t="s">
        <v>469</v>
      </c>
      <c r="V6" s="403" t="s">
        <v>470</v>
      </c>
      <c r="W6" s="404" t="s">
        <v>471</v>
      </c>
      <c r="X6" s="404" t="s">
        <v>472</v>
      </c>
      <c r="Y6" s="403" t="s">
        <v>473</v>
      </c>
      <c r="Z6" s="403" t="s">
        <v>474</v>
      </c>
      <c r="AA6" s="331"/>
      <c r="AB6" s="332"/>
      <c r="AC6" s="331"/>
      <c r="AD6" s="331"/>
    </row>
    <row r="7" spans="1:41" s="294" customFormat="1" ht="21" customHeight="1" thickBot="1" x14ac:dyDescent="0.25">
      <c r="A7" s="331"/>
      <c r="B7" s="329" t="s">
        <v>508</v>
      </c>
      <c r="C7" s="407" t="s">
        <v>101</v>
      </c>
      <c r="D7" s="407" t="s">
        <v>101</v>
      </c>
      <c r="E7" s="408" t="s">
        <v>101</v>
      </c>
      <c r="F7" s="408" t="s">
        <v>101</v>
      </c>
      <c r="G7" s="409" t="s">
        <v>67</v>
      </c>
      <c r="H7" s="407" t="s">
        <v>67</v>
      </c>
      <c r="I7" s="408" t="s">
        <v>67</v>
      </c>
      <c r="J7" s="410" t="s">
        <v>101</v>
      </c>
      <c r="K7" s="408" t="s">
        <v>101</v>
      </c>
      <c r="L7" s="407" t="s">
        <v>67</v>
      </c>
      <c r="M7" s="407" t="s">
        <v>67</v>
      </c>
      <c r="N7" s="407" t="s">
        <v>67</v>
      </c>
      <c r="O7" s="408" t="s">
        <v>67</v>
      </c>
      <c r="P7" s="408" t="s">
        <v>67</v>
      </c>
      <c r="Q7" s="407" t="s">
        <v>67</v>
      </c>
      <c r="R7" s="407" t="s">
        <v>101</v>
      </c>
      <c r="S7" s="410" t="s">
        <v>67</v>
      </c>
      <c r="T7" s="407" t="s">
        <v>101</v>
      </c>
      <c r="U7" s="408" t="s">
        <v>67</v>
      </c>
      <c r="V7" s="407" t="s">
        <v>101</v>
      </c>
      <c r="W7" s="408" t="s">
        <v>101</v>
      </c>
      <c r="X7" s="408" t="s">
        <v>67</v>
      </c>
      <c r="Y7" s="407" t="s">
        <v>67</v>
      </c>
      <c r="Z7" s="407" t="s">
        <v>67</v>
      </c>
      <c r="AA7" s="331"/>
      <c r="AB7" s="332"/>
      <c r="AC7" s="331"/>
      <c r="AD7" s="331"/>
    </row>
    <row r="8" spans="1:41" s="293" customFormat="1" ht="136" customHeight="1" x14ac:dyDescent="0.2">
      <c r="A8" s="302"/>
      <c r="B8" s="558" t="s">
        <v>575</v>
      </c>
      <c r="C8" s="562" t="s">
        <v>542</v>
      </c>
      <c r="D8" s="563" t="s">
        <v>542</v>
      </c>
      <c r="E8" s="564" t="s">
        <v>536</v>
      </c>
      <c r="F8" s="564" t="s">
        <v>537</v>
      </c>
      <c r="G8" s="563" t="s">
        <v>543</v>
      </c>
      <c r="H8" s="563" t="s">
        <v>541</v>
      </c>
      <c r="I8" s="563" t="s">
        <v>544</v>
      </c>
      <c r="J8" s="563" t="s">
        <v>544</v>
      </c>
      <c r="K8" s="563" t="s">
        <v>544</v>
      </c>
      <c r="L8" s="563" t="s">
        <v>545</v>
      </c>
      <c r="M8" s="563" t="s">
        <v>546</v>
      </c>
      <c r="N8" s="563" t="s">
        <v>547</v>
      </c>
      <c r="O8" s="563" t="s">
        <v>548</v>
      </c>
      <c r="P8" s="564" t="s">
        <v>574</v>
      </c>
      <c r="Q8" s="563" t="s">
        <v>549</v>
      </c>
      <c r="R8" s="563" t="s">
        <v>573</v>
      </c>
      <c r="S8" s="563" t="s">
        <v>550</v>
      </c>
      <c r="T8" s="564" t="s">
        <v>538</v>
      </c>
      <c r="U8" s="563" t="s">
        <v>551</v>
      </c>
      <c r="V8" s="563" t="s">
        <v>571</v>
      </c>
      <c r="W8" s="564" t="s">
        <v>540</v>
      </c>
      <c r="X8" s="565" t="s">
        <v>539</v>
      </c>
      <c r="Y8" s="566" t="s">
        <v>576</v>
      </c>
      <c r="Z8" s="567" t="s">
        <v>577</v>
      </c>
      <c r="AA8" s="302"/>
      <c r="AB8" s="307"/>
      <c r="AC8" s="308"/>
      <c r="AD8" s="308"/>
      <c r="AE8" s="287"/>
      <c r="AF8" s="287"/>
      <c r="AG8" s="287"/>
      <c r="AH8" s="287"/>
      <c r="AI8" s="287"/>
      <c r="AJ8" s="287"/>
      <c r="AK8" s="287"/>
      <c r="AL8" s="287"/>
      <c r="AM8" s="287"/>
      <c r="AN8" s="287"/>
      <c r="AO8" s="287"/>
    </row>
    <row r="9" spans="1:41" s="293" customFormat="1" ht="136" customHeight="1" x14ac:dyDescent="0.2">
      <c r="A9" s="302"/>
      <c r="B9" s="558" t="s">
        <v>552</v>
      </c>
      <c r="C9" s="568" t="s">
        <v>553</v>
      </c>
      <c r="D9" s="569" t="s">
        <v>553</v>
      </c>
      <c r="E9" s="570" t="s">
        <v>554</v>
      </c>
      <c r="F9" s="570" t="s">
        <v>555</v>
      </c>
      <c r="G9" s="569" t="s">
        <v>556</v>
      </c>
      <c r="H9" s="569" t="s">
        <v>557</v>
      </c>
      <c r="I9" s="569" t="s">
        <v>558</v>
      </c>
      <c r="J9" s="569" t="s">
        <v>558</v>
      </c>
      <c r="K9" s="569" t="s">
        <v>558</v>
      </c>
      <c r="L9" s="569" t="s">
        <v>559</v>
      </c>
      <c r="M9" s="569" t="s">
        <v>560</v>
      </c>
      <c r="N9" s="569" t="s">
        <v>561</v>
      </c>
      <c r="O9" s="569" t="s">
        <v>562</v>
      </c>
      <c r="P9" s="569" t="s">
        <v>564</v>
      </c>
      <c r="Q9" s="569" t="s">
        <v>565</v>
      </c>
      <c r="R9" s="570" t="s">
        <v>563</v>
      </c>
      <c r="S9" s="570" t="s">
        <v>566</v>
      </c>
      <c r="T9" s="569" t="s">
        <v>567</v>
      </c>
      <c r="U9" s="569" t="s">
        <v>568</v>
      </c>
      <c r="V9" s="570" t="s">
        <v>569</v>
      </c>
      <c r="W9" s="572" t="s">
        <v>572</v>
      </c>
      <c r="X9" s="571" t="s">
        <v>570</v>
      </c>
      <c r="Y9" s="566" t="s">
        <v>576</v>
      </c>
      <c r="Z9" s="567" t="s">
        <v>577</v>
      </c>
      <c r="AA9" s="302"/>
      <c r="AB9" s="307"/>
      <c r="AC9" s="308"/>
      <c r="AD9" s="308"/>
      <c r="AE9" s="287"/>
      <c r="AF9" s="287"/>
      <c r="AG9" s="287"/>
      <c r="AH9" s="287"/>
      <c r="AI9" s="287"/>
      <c r="AJ9" s="287"/>
      <c r="AK9" s="287"/>
      <c r="AL9" s="287"/>
      <c r="AM9" s="287"/>
      <c r="AN9" s="287"/>
      <c r="AO9" s="287"/>
    </row>
    <row r="10" spans="1:41" s="293" customFormat="1" ht="96" customHeight="1" x14ac:dyDescent="0.2">
      <c r="A10" s="302"/>
      <c r="B10" s="329"/>
      <c r="C10" s="590" t="s">
        <v>520</v>
      </c>
      <c r="D10" s="573" t="s">
        <v>520</v>
      </c>
      <c r="E10" s="573" t="s">
        <v>520</v>
      </c>
      <c r="F10" s="573" t="s">
        <v>520</v>
      </c>
      <c r="G10" s="573" t="s">
        <v>523</v>
      </c>
      <c r="H10" s="573" t="s">
        <v>520</v>
      </c>
      <c r="I10" s="573" t="s">
        <v>520</v>
      </c>
      <c r="J10" s="573" t="s">
        <v>520</v>
      </c>
      <c r="K10" s="573" t="s">
        <v>520</v>
      </c>
      <c r="L10" s="573" t="s">
        <v>520</v>
      </c>
      <c r="M10" s="573" t="s">
        <v>520</v>
      </c>
      <c r="N10" s="573" t="s">
        <v>520</v>
      </c>
      <c r="O10" s="573" t="s">
        <v>520</v>
      </c>
      <c r="P10" s="573" t="s">
        <v>520</v>
      </c>
      <c r="Q10" s="573" t="s">
        <v>520</v>
      </c>
      <c r="R10" s="573" t="s">
        <v>520</v>
      </c>
      <c r="S10" s="573" t="s">
        <v>520</v>
      </c>
      <c r="T10" s="573" t="s">
        <v>520</v>
      </c>
      <c r="U10" s="579" t="s">
        <v>522</v>
      </c>
      <c r="V10" s="579" t="s">
        <v>524</v>
      </c>
      <c r="W10" s="579" t="s">
        <v>524</v>
      </c>
      <c r="X10" s="573" t="s">
        <v>520</v>
      </c>
      <c r="Y10" s="573" t="s">
        <v>520</v>
      </c>
      <c r="Z10" s="592" t="s">
        <v>521</v>
      </c>
      <c r="AA10" s="302"/>
      <c r="AB10" s="307"/>
      <c r="AC10" s="308"/>
      <c r="AD10" s="308"/>
      <c r="AE10" s="287"/>
      <c r="AF10" s="287"/>
      <c r="AG10" s="287"/>
      <c r="AH10" s="287"/>
      <c r="AI10" s="287"/>
      <c r="AJ10" s="287"/>
      <c r="AK10" s="287"/>
      <c r="AL10" s="287"/>
      <c r="AM10" s="287"/>
      <c r="AN10" s="287"/>
      <c r="AO10" s="287"/>
    </row>
    <row r="11" spans="1:41" s="291" customFormat="1" ht="19" customHeight="1" thickBot="1" x14ac:dyDescent="0.3">
      <c r="A11" s="302"/>
      <c r="B11" s="299" t="s">
        <v>480</v>
      </c>
      <c r="C11" s="591"/>
      <c r="D11" s="575"/>
      <c r="E11" s="575"/>
      <c r="F11" s="575"/>
      <c r="G11" s="575"/>
      <c r="H11" s="575"/>
      <c r="I11" s="575"/>
      <c r="J11" s="575"/>
      <c r="K11" s="575"/>
      <c r="L11" s="575"/>
      <c r="M11" s="575"/>
      <c r="N11" s="575"/>
      <c r="O11" s="575"/>
      <c r="P11" s="575"/>
      <c r="Q11" s="575"/>
      <c r="R11" s="575"/>
      <c r="S11" s="575"/>
      <c r="T11" s="575"/>
      <c r="U11" s="580"/>
      <c r="V11" s="580"/>
      <c r="W11" s="580"/>
      <c r="X11" s="574"/>
      <c r="Y11" s="575"/>
      <c r="Z11" s="593"/>
      <c r="AA11" s="330"/>
      <c r="AB11" s="330"/>
      <c r="AC11" s="302"/>
      <c r="AD11" s="307"/>
      <c r="AE11" s="304"/>
      <c r="AF11" s="304"/>
      <c r="AG11" s="304"/>
      <c r="AH11" s="306"/>
      <c r="AI11" s="306"/>
      <c r="AJ11" s="304"/>
      <c r="AK11" s="287"/>
      <c r="AL11" s="287"/>
      <c r="AM11" s="287"/>
      <c r="AN11" s="287"/>
      <c r="AO11" s="287"/>
    </row>
    <row r="12" spans="1:41" s="291" customFormat="1" ht="19" customHeight="1" x14ac:dyDescent="0.25">
      <c r="A12" s="302"/>
      <c r="B12" s="348" t="s">
        <v>482</v>
      </c>
      <c r="C12" s="411">
        <v>36</v>
      </c>
      <c r="D12" s="411">
        <v>36</v>
      </c>
      <c r="E12" s="411">
        <v>39</v>
      </c>
      <c r="F12" s="411">
        <v>40</v>
      </c>
      <c r="G12" s="411">
        <v>37</v>
      </c>
      <c r="H12" s="411">
        <v>41</v>
      </c>
      <c r="I12" s="411">
        <v>40</v>
      </c>
      <c r="J12" s="411">
        <v>38</v>
      </c>
      <c r="K12" s="411">
        <v>40</v>
      </c>
      <c r="L12" s="411">
        <v>39</v>
      </c>
      <c r="M12" s="411">
        <v>39</v>
      </c>
      <c r="N12" s="411">
        <v>38</v>
      </c>
      <c r="O12" s="411">
        <v>41</v>
      </c>
      <c r="P12" s="411">
        <v>37</v>
      </c>
      <c r="Q12" s="411">
        <v>39</v>
      </c>
      <c r="R12" s="411">
        <v>39</v>
      </c>
      <c r="S12" s="411">
        <v>39</v>
      </c>
      <c r="T12" s="411">
        <v>33</v>
      </c>
      <c r="U12" s="411" t="s">
        <v>249</v>
      </c>
      <c r="V12" s="411">
        <v>39</v>
      </c>
      <c r="W12" s="411">
        <v>40</v>
      </c>
      <c r="X12" s="411">
        <v>39</v>
      </c>
      <c r="Y12" s="411">
        <v>38</v>
      </c>
      <c r="Z12" s="412" t="s">
        <v>249</v>
      </c>
      <c r="AA12" s="330"/>
      <c r="AB12" s="307"/>
      <c r="AC12" s="307"/>
      <c r="AD12" s="307"/>
      <c r="AE12" s="304"/>
      <c r="AF12" s="304"/>
      <c r="AG12" s="304"/>
      <c r="AH12" s="305"/>
      <c r="AI12" s="305"/>
      <c r="AJ12" s="304"/>
      <c r="AK12" s="287"/>
      <c r="AL12" s="287"/>
      <c r="AM12" s="287"/>
      <c r="AN12" s="287"/>
      <c r="AO12" s="287"/>
    </row>
    <row r="13" spans="1:41" s="291" customFormat="1" ht="19" customHeight="1" thickBot="1" x14ac:dyDescent="0.3">
      <c r="A13" s="302"/>
      <c r="B13" s="349" t="s">
        <v>481</v>
      </c>
      <c r="C13" s="413">
        <v>2.14</v>
      </c>
      <c r="D13" s="413">
        <v>2.5350000000000001</v>
      </c>
      <c r="E13" s="413">
        <v>4.32</v>
      </c>
      <c r="F13" s="413">
        <v>3.1749999999999998</v>
      </c>
      <c r="G13" s="413">
        <v>1.843</v>
      </c>
      <c r="H13" s="413">
        <v>2.875</v>
      </c>
      <c r="I13" s="413">
        <v>3.1</v>
      </c>
      <c r="J13" s="413">
        <v>3.27</v>
      </c>
      <c r="K13" s="413">
        <v>3.72</v>
      </c>
      <c r="L13" s="413">
        <v>3.61</v>
      </c>
      <c r="M13" s="413">
        <v>3.629</v>
      </c>
      <c r="N13" s="413">
        <v>2.637</v>
      </c>
      <c r="O13" s="413">
        <v>3.5150000000000001</v>
      </c>
      <c r="P13" s="413">
        <v>2.9769999999999999</v>
      </c>
      <c r="Q13" s="413">
        <v>4.1900000000000004</v>
      </c>
      <c r="R13" s="413">
        <v>3.42</v>
      </c>
      <c r="S13" s="413">
        <v>3.12</v>
      </c>
      <c r="T13" s="413">
        <v>1.6160000000000001</v>
      </c>
      <c r="U13" s="413">
        <v>2.3239999999999998</v>
      </c>
      <c r="V13" s="413" t="s">
        <v>249</v>
      </c>
      <c r="W13" s="413">
        <v>3.8559999999999999</v>
      </c>
      <c r="X13" s="413">
        <v>3.1749999999999998</v>
      </c>
      <c r="Y13" s="413">
        <v>2.85</v>
      </c>
      <c r="Z13" s="414">
        <v>3</v>
      </c>
      <c r="AA13" s="330"/>
      <c r="AB13" s="309" t="s">
        <v>487</v>
      </c>
      <c r="AC13" s="309" t="s">
        <v>488</v>
      </c>
      <c r="AD13" s="309" t="s">
        <v>489</v>
      </c>
      <c r="AE13" s="304"/>
      <c r="AF13" s="304"/>
      <c r="AG13" s="304"/>
      <c r="AH13" s="305"/>
      <c r="AI13" s="305"/>
      <c r="AJ13" s="304"/>
      <c r="AK13" s="287"/>
      <c r="AL13" s="287"/>
      <c r="AM13" s="287"/>
      <c r="AN13" s="287"/>
      <c r="AO13" s="287"/>
    </row>
    <row r="14" spans="1:41" s="291" customFormat="1" ht="19" customHeight="1" thickBot="1" x14ac:dyDescent="0.3">
      <c r="A14" s="302"/>
      <c r="B14" s="349" t="s">
        <v>476</v>
      </c>
      <c r="C14" s="413">
        <v>-1.37</v>
      </c>
      <c r="D14" s="413">
        <v>-0.44</v>
      </c>
      <c r="E14" s="413">
        <v>2.0499999999999998</v>
      </c>
      <c r="F14" s="413">
        <v>-0.125</v>
      </c>
      <c r="G14" s="413">
        <v>-1.65</v>
      </c>
      <c r="H14" s="413">
        <v>-1.59</v>
      </c>
      <c r="I14" s="413">
        <v>-0.55000000000000004</v>
      </c>
      <c r="J14" s="413">
        <v>0.65</v>
      </c>
      <c r="K14" s="413">
        <v>1.0249999999999999</v>
      </c>
      <c r="L14" s="413">
        <v>0.73</v>
      </c>
      <c r="M14" s="413">
        <v>1.25</v>
      </c>
      <c r="N14" s="413">
        <v>-0.6</v>
      </c>
      <c r="O14" s="413">
        <v>0.65</v>
      </c>
      <c r="P14" s="413">
        <v>0.22500000000000001</v>
      </c>
      <c r="Q14" s="413">
        <v>1.6</v>
      </c>
      <c r="R14" s="413">
        <v>0.15</v>
      </c>
      <c r="S14" s="413">
        <v>0</v>
      </c>
      <c r="T14" s="413">
        <v>-1.02</v>
      </c>
      <c r="U14" s="413" t="s">
        <v>249</v>
      </c>
      <c r="V14" s="413" t="s">
        <v>249</v>
      </c>
      <c r="W14" s="413">
        <v>1.625</v>
      </c>
      <c r="X14" s="413">
        <v>0.125</v>
      </c>
      <c r="Y14" s="413">
        <v>-0.55000000000000004</v>
      </c>
      <c r="Z14" s="414" t="s">
        <v>249</v>
      </c>
      <c r="AA14" s="415"/>
      <c r="AB14" s="310">
        <f>AVERAGE(C14:Z14)</f>
        <v>0.10404761904761903</v>
      </c>
      <c r="AC14" s="310">
        <f>MEDIAN(C14:Z14)</f>
        <v>0.125</v>
      </c>
      <c r="AD14" s="311">
        <f>STDEV(C14:Z14)</f>
        <v>1.0629600404620334</v>
      </c>
      <c r="AE14" s="304"/>
      <c r="AF14" s="304"/>
      <c r="AG14" s="304"/>
      <c r="AH14" s="305"/>
      <c r="AI14" s="305"/>
      <c r="AJ14" s="304"/>
      <c r="AK14" s="287"/>
      <c r="AL14" s="287"/>
      <c r="AM14" s="287"/>
      <c r="AN14" s="287"/>
      <c r="AO14" s="287"/>
    </row>
    <row r="15" spans="1:41" s="291" customFormat="1" ht="19" customHeight="1" thickBot="1" x14ac:dyDescent="0.3">
      <c r="A15" s="302"/>
      <c r="B15" s="349" t="s">
        <v>9</v>
      </c>
      <c r="C15" s="413">
        <v>45</v>
      </c>
      <c r="D15" s="413">
        <v>44</v>
      </c>
      <c r="E15" s="413">
        <v>60</v>
      </c>
      <c r="F15" s="413">
        <v>53</v>
      </c>
      <c r="G15" s="413">
        <v>43.2</v>
      </c>
      <c r="H15" s="413" t="s">
        <v>249</v>
      </c>
      <c r="I15" s="413">
        <v>50</v>
      </c>
      <c r="J15" s="413">
        <v>49.5</v>
      </c>
      <c r="K15" s="413">
        <v>53.5</v>
      </c>
      <c r="L15" s="413">
        <v>51</v>
      </c>
      <c r="M15" s="413" t="s">
        <v>249</v>
      </c>
      <c r="N15" s="413">
        <v>38.26</v>
      </c>
      <c r="O15" s="413" t="s">
        <v>249</v>
      </c>
      <c r="P15" s="413" t="s">
        <v>249</v>
      </c>
      <c r="Q15" s="413">
        <v>53</v>
      </c>
      <c r="R15" s="413">
        <v>54.34</v>
      </c>
      <c r="S15" s="413">
        <v>51</v>
      </c>
      <c r="T15" s="413">
        <v>48.26</v>
      </c>
      <c r="U15" s="413" t="s">
        <v>249</v>
      </c>
      <c r="V15" s="413" t="s">
        <v>249</v>
      </c>
      <c r="W15" s="413" t="s">
        <v>249</v>
      </c>
      <c r="X15" s="413">
        <v>48.3</v>
      </c>
      <c r="Y15" s="413">
        <v>49</v>
      </c>
      <c r="Z15" s="414" t="s">
        <v>249</v>
      </c>
      <c r="AA15" s="330"/>
      <c r="AB15" s="307"/>
      <c r="AC15" s="307"/>
      <c r="AD15" s="307"/>
      <c r="AE15" s="304"/>
      <c r="AF15" s="304"/>
      <c r="AG15" s="304"/>
      <c r="AH15" s="305"/>
      <c r="AI15" s="305"/>
      <c r="AJ15" s="304"/>
      <c r="AK15" s="287"/>
      <c r="AL15" s="287"/>
      <c r="AM15" s="287"/>
      <c r="AN15" s="287"/>
      <c r="AO15" s="287"/>
    </row>
    <row r="16" spans="1:41" s="291" customFormat="1" ht="19" customHeight="1" thickBot="1" x14ac:dyDescent="0.3">
      <c r="A16" s="302"/>
      <c r="B16" s="349" t="s">
        <v>477</v>
      </c>
      <c r="C16" s="413">
        <v>-0.89</v>
      </c>
      <c r="D16" s="413">
        <v>-1.3</v>
      </c>
      <c r="E16" s="413">
        <v>3.8</v>
      </c>
      <c r="F16" s="413">
        <v>1.625</v>
      </c>
      <c r="G16" s="413">
        <v>-1.3</v>
      </c>
      <c r="H16" s="413" t="s">
        <v>249</v>
      </c>
      <c r="I16" s="413">
        <v>0.65</v>
      </c>
      <c r="J16" s="413">
        <v>0.82499999999999996</v>
      </c>
      <c r="K16" s="413">
        <v>2.4</v>
      </c>
      <c r="L16" s="413">
        <v>0.62</v>
      </c>
      <c r="M16" s="413" t="s">
        <v>249</v>
      </c>
      <c r="N16" s="413">
        <v>0.2</v>
      </c>
      <c r="O16" s="413" t="s">
        <v>249</v>
      </c>
      <c r="P16" s="413" t="s">
        <v>249</v>
      </c>
      <c r="Q16" s="413">
        <v>1.25</v>
      </c>
      <c r="R16" s="413">
        <v>1.65</v>
      </c>
      <c r="S16" s="413">
        <v>1.0249999999999999</v>
      </c>
      <c r="T16" s="413">
        <v>0.2</v>
      </c>
      <c r="U16" s="413" t="s">
        <v>249</v>
      </c>
      <c r="V16" s="413" t="s">
        <v>249</v>
      </c>
      <c r="W16" s="413" t="s">
        <v>249</v>
      </c>
      <c r="X16" s="413">
        <v>-1.125</v>
      </c>
      <c r="Y16" s="413">
        <v>0.52500000000000002</v>
      </c>
      <c r="Z16" s="414" t="s">
        <v>249</v>
      </c>
      <c r="AA16" s="415"/>
      <c r="AB16" s="310">
        <f>AVERAGE(C16:Z16)</f>
        <v>0.63468750000000007</v>
      </c>
      <c r="AC16" s="310">
        <f>MEDIAN(C16:Z16)</f>
        <v>0.63500000000000001</v>
      </c>
      <c r="AD16" s="311">
        <f>STDEV(C16:Z16)</f>
        <v>1.3907281890554073</v>
      </c>
      <c r="AE16" s="304"/>
      <c r="AF16" s="304"/>
      <c r="AG16" s="304"/>
      <c r="AH16" s="305"/>
      <c r="AI16" s="305"/>
      <c r="AJ16" s="304"/>
      <c r="AK16" s="287"/>
      <c r="AL16" s="287"/>
      <c r="AM16" s="287"/>
      <c r="AN16" s="287"/>
      <c r="AO16" s="287"/>
    </row>
    <row r="17" spans="1:41" s="291" customFormat="1" ht="19" customHeight="1" thickBot="1" x14ac:dyDescent="0.3">
      <c r="A17" s="302"/>
      <c r="B17" s="349" t="s">
        <v>14</v>
      </c>
      <c r="C17" s="413">
        <v>34.5</v>
      </c>
      <c r="D17" s="413">
        <v>32.5</v>
      </c>
      <c r="E17" s="413">
        <v>38</v>
      </c>
      <c r="F17" s="413">
        <v>38</v>
      </c>
      <c r="G17" s="413" t="s">
        <v>249</v>
      </c>
      <c r="H17" s="413" t="s">
        <v>249</v>
      </c>
      <c r="I17" s="413" t="s">
        <v>249</v>
      </c>
      <c r="J17" s="413">
        <v>34</v>
      </c>
      <c r="K17" s="413" t="s">
        <v>249</v>
      </c>
      <c r="L17" s="413">
        <v>34.5</v>
      </c>
      <c r="M17" s="413" t="s">
        <v>249</v>
      </c>
      <c r="N17" s="413" t="s">
        <v>249</v>
      </c>
      <c r="O17" s="413" t="s">
        <v>249</v>
      </c>
      <c r="P17" s="413" t="s">
        <v>249</v>
      </c>
      <c r="Q17" s="413">
        <v>38.5</v>
      </c>
      <c r="R17" s="413" t="s">
        <v>249</v>
      </c>
      <c r="S17" s="413">
        <v>37.200000000000003</v>
      </c>
      <c r="T17" s="413" t="s">
        <v>249</v>
      </c>
      <c r="U17" s="413" t="s">
        <v>249</v>
      </c>
      <c r="V17" s="413" t="s">
        <v>249</v>
      </c>
      <c r="W17" s="413" t="s">
        <v>249</v>
      </c>
      <c r="X17" s="413">
        <v>32</v>
      </c>
      <c r="Y17" s="413">
        <v>33</v>
      </c>
      <c r="Z17" s="414" t="s">
        <v>249</v>
      </c>
      <c r="AA17" s="330"/>
      <c r="AB17" s="307"/>
      <c r="AC17" s="307"/>
      <c r="AD17" s="307"/>
      <c r="AE17" s="304"/>
      <c r="AF17" s="304"/>
      <c r="AG17" s="304"/>
      <c r="AH17" s="305"/>
      <c r="AI17" s="305"/>
      <c r="AJ17" s="304"/>
      <c r="AK17" s="287"/>
      <c r="AL17" s="287"/>
      <c r="AM17" s="287"/>
      <c r="AN17" s="287"/>
      <c r="AO17" s="287"/>
    </row>
    <row r="18" spans="1:41" s="291" customFormat="1" ht="19" customHeight="1" thickBot="1" x14ac:dyDescent="0.3">
      <c r="A18" s="302"/>
      <c r="B18" s="350" t="s">
        <v>478</v>
      </c>
      <c r="C18" s="416">
        <v>1.24</v>
      </c>
      <c r="D18" s="416">
        <v>-0.11</v>
      </c>
      <c r="E18" s="416">
        <v>2.4500000000000002</v>
      </c>
      <c r="F18" s="416">
        <v>2.0499999999999998</v>
      </c>
      <c r="G18" s="416" t="s">
        <v>249</v>
      </c>
      <c r="H18" s="416" t="s">
        <v>249</v>
      </c>
      <c r="I18" s="416" t="s">
        <v>249</v>
      </c>
      <c r="J18" s="416">
        <v>0.17499999999999999</v>
      </c>
      <c r="K18" s="416" t="s">
        <v>249</v>
      </c>
      <c r="L18" s="416">
        <v>0.24</v>
      </c>
      <c r="M18" s="416" t="s">
        <v>249</v>
      </c>
      <c r="N18" s="416" t="s">
        <v>249</v>
      </c>
      <c r="O18" s="416" t="s">
        <v>249</v>
      </c>
      <c r="P18" s="416" t="s">
        <v>249</v>
      </c>
      <c r="Q18" s="416">
        <v>2.9</v>
      </c>
      <c r="R18" s="416" t="s">
        <v>249</v>
      </c>
      <c r="S18" s="416">
        <v>1.9</v>
      </c>
      <c r="T18" s="416" t="s">
        <v>249</v>
      </c>
      <c r="U18" s="416" t="s">
        <v>249</v>
      </c>
      <c r="V18" s="416" t="s">
        <v>249</v>
      </c>
      <c r="W18" s="416" t="s">
        <v>249</v>
      </c>
      <c r="X18" s="416">
        <v>-1.65</v>
      </c>
      <c r="Y18" s="416">
        <v>-0.625</v>
      </c>
      <c r="Z18" s="417" t="s">
        <v>249</v>
      </c>
      <c r="AA18" s="415"/>
      <c r="AB18" s="310">
        <f>AVERAGE(C18:Z18)</f>
        <v>0.85699999999999998</v>
      </c>
      <c r="AC18" s="310">
        <f>MEDIAN(C18:Z18)</f>
        <v>0.74</v>
      </c>
      <c r="AD18" s="311">
        <f>STDEV(C18:Z18)</f>
        <v>1.4769172097461809</v>
      </c>
      <c r="AE18" s="304"/>
      <c r="AF18" s="304"/>
      <c r="AG18" s="304"/>
      <c r="AH18" s="305"/>
      <c r="AI18" s="305"/>
      <c r="AJ18" s="304"/>
      <c r="AK18" s="287"/>
      <c r="AL18" s="287"/>
      <c r="AM18" s="287"/>
      <c r="AN18" s="287"/>
      <c r="AO18" s="287"/>
    </row>
    <row r="19" spans="1:41" s="291" customFormat="1" ht="4" customHeight="1" x14ac:dyDescent="0.2">
      <c r="A19" s="302"/>
      <c r="B19" s="300"/>
      <c r="C19" s="418"/>
      <c r="D19" s="418"/>
      <c r="E19" s="419"/>
      <c r="F19" s="419"/>
      <c r="G19" s="419"/>
      <c r="H19" s="418"/>
      <c r="I19" s="419"/>
      <c r="J19" s="420"/>
      <c r="K19" s="420"/>
      <c r="L19" s="418"/>
      <c r="M19" s="418"/>
      <c r="N19" s="418"/>
      <c r="O19" s="419"/>
      <c r="P19" s="419"/>
      <c r="Q19" s="421"/>
      <c r="R19" s="421"/>
      <c r="S19" s="420"/>
      <c r="T19" s="418"/>
      <c r="U19" s="419"/>
      <c r="V19" s="418"/>
      <c r="W19" s="419"/>
      <c r="X19" s="419"/>
      <c r="Y19" s="418"/>
      <c r="Z19" s="418"/>
      <c r="AA19" s="330"/>
      <c r="AB19" s="307"/>
      <c r="AC19" s="307"/>
      <c r="AD19" s="307"/>
      <c r="AE19" s="304"/>
      <c r="AF19" s="304"/>
      <c r="AG19" s="304"/>
      <c r="AH19" s="305"/>
      <c r="AI19" s="305"/>
      <c r="AJ19" s="304"/>
      <c r="AK19" s="287"/>
      <c r="AL19" s="287"/>
      <c r="AM19" s="287"/>
      <c r="AN19" s="287"/>
      <c r="AO19" s="287"/>
    </row>
    <row r="20" spans="1:41" s="291" customFormat="1" ht="19" customHeight="1" thickBot="1" x14ac:dyDescent="0.25">
      <c r="A20" s="302"/>
      <c r="B20" s="301" t="s">
        <v>479</v>
      </c>
      <c r="C20" s="418"/>
      <c r="D20" s="418"/>
      <c r="E20" s="419"/>
      <c r="F20" s="419"/>
      <c r="G20" s="419"/>
      <c r="H20" s="418"/>
      <c r="I20" s="419"/>
      <c r="J20" s="420"/>
      <c r="K20" s="420"/>
      <c r="L20" s="418"/>
      <c r="M20" s="418"/>
      <c r="N20" s="418"/>
      <c r="O20" s="419"/>
      <c r="P20" s="419"/>
      <c r="Q20" s="421"/>
      <c r="R20" s="421"/>
      <c r="S20" s="420"/>
      <c r="T20" s="418"/>
      <c r="U20" s="419"/>
      <c r="V20" s="418"/>
      <c r="W20" s="419"/>
      <c r="X20" s="419"/>
      <c r="Y20" s="418"/>
      <c r="Z20" s="418"/>
      <c r="AA20" s="330"/>
      <c r="AB20" s="307"/>
      <c r="AC20" s="307"/>
      <c r="AD20" s="307"/>
      <c r="AE20" s="304"/>
      <c r="AF20" s="304"/>
      <c r="AG20" s="304"/>
      <c r="AH20" s="305"/>
      <c r="AI20" s="305"/>
      <c r="AJ20" s="304"/>
      <c r="AK20" s="287"/>
      <c r="AL20" s="287"/>
      <c r="AM20" s="287"/>
      <c r="AN20" s="287"/>
      <c r="AO20" s="287"/>
    </row>
    <row r="21" spans="1:41" s="291" customFormat="1" ht="19" customHeight="1" x14ac:dyDescent="0.25">
      <c r="A21" s="302"/>
      <c r="B21" s="348" t="s">
        <v>498</v>
      </c>
      <c r="C21" s="559">
        <v>8</v>
      </c>
      <c r="D21" s="560">
        <v>8</v>
      </c>
      <c r="E21" s="560">
        <v>2.5</v>
      </c>
      <c r="F21" s="560">
        <v>10</v>
      </c>
      <c r="G21" s="560">
        <v>17</v>
      </c>
      <c r="H21" s="560">
        <v>10</v>
      </c>
      <c r="I21" s="560">
        <v>9</v>
      </c>
      <c r="J21" s="560">
        <v>7</v>
      </c>
      <c r="K21" s="560">
        <v>20</v>
      </c>
      <c r="L21" s="560">
        <v>8</v>
      </c>
      <c r="M21" s="560">
        <v>16</v>
      </c>
      <c r="N21" s="560">
        <v>10</v>
      </c>
      <c r="O21" s="560">
        <v>2</v>
      </c>
      <c r="P21" s="560">
        <v>1</v>
      </c>
      <c r="Q21" s="560">
        <v>6</v>
      </c>
      <c r="R21" s="560">
        <v>14</v>
      </c>
      <c r="S21" s="560">
        <v>1</v>
      </c>
      <c r="T21" s="560">
        <v>18</v>
      </c>
      <c r="U21" s="560">
        <v>6</v>
      </c>
      <c r="V21" s="560">
        <v>5</v>
      </c>
      <c r="W21" s="560">
        <v>3</v>
      </c>
      <c r="X21" s="560">
        <v>4</v>
      </c>
      <c r="Y21" s="560">
        <v>5</v>
      </c>
      <c r="Z21" s="561">
        <v>31</v>
      </c>
      <c r="AA21" s="330"/>
      <c r="AB21" s="307"/>
      <c r="AC21" s="307"/>
      <c r="AD21" s="307"/>
      <c r="AE21" s="304"/>
      <c r="AF21" s="304"/>
      <c r="AG21" s="304"/>
      <c r="AH21" s="305"/>
      <c r="AI21" s="305"/>
      <c r="AJ21" s="304"/>
      <c r="AK21" s="287"/>
      <c r="AL21" s="287"/>
      <c r="AM21" s="287"/>
      <c r="AN21" s="287"/>
      <c r="AO21" s="287"/>
    </row>
    <row r="22" spans="1:41" s="291" customFormat="1" ht="19" customHeight="1" thickBot="1" x14ac:dyDescent="0.3">
      <c r="A22" s="302"/>
      <c r="B22" s="349" t="s">
        <v>22</v>
      </c>
      <c r="C22" s="422">
        <v>50</v>
      </c>
      <c r="D22" s="413">
        <v>39.6</v>
      </c>
      <c r="E22" s="413">
        <v>14</v>
      </c>
      <c r="F22" s="413">
        <v>40.6</v>
      </c>
      <c r="G22" s="413">
        <v>35.9</v>
      </c>
      <c r="H22" s="413">
        <v>30.7</v>
      </c>
      <c r="I22" s="413">
        <v>27</v>
      </c>
      <c r="J22" s="413">
        <v>20.7</v>
      </c>
      <c r="K22" s="413">
        <v>54.88</v>
      </c>
      <c r="L22" s="413">
        <v>26</v>
      </c>
      <c r="M22" s="413">
        <v>93.2</v>
      </c>
      <c r="N22" s="413">
        <v>22.6</v>
      </c>
      <c r="O22" s="413">
        <v>10.5</v>
      </c>
      <c r="P22" s="413">
        <v>9.84</v>
      </c>
      <c r="Q22" s="413">
        <v>19.100000000000001</v>
      </c>
      <c r="R22" s="413">
        <v>38.1</v>
      </c>
      <c r="S22" s="413">
        <v>8.1999999999999993</v>
      </c>
      <c r="T22" s="413">
        <v>79.400000000000006</v>
      </c>
      <c r="U22" s="413">
        <v>25.4</v>
      </c>
      <c r="V22" s="413">
        <v>30</v>
      </c>
      <c r="W22" s="413">
        <v>13.3</v>
      </c>
      <c r="X22" s="413">
        <v>19.5</v>
      </c>
      <c r="Y22" s="413">
        <v>22.7</v>
      </c>
      <c r="Z22" s="414">
        <v>76.8</v>
      </c>
      <c r="AA22" s="330"/>
      <c r="AB22" s="309" t="s">
        <v>487</v>
      </c>
      <c r="AC22" s="309" t="s">
        <v>488</v>
      </c>
      <c r="AD22" s="309" t="s">
        <v>489</v>
      </c>
      <c r="AE22" s="304"/>
      <c r="AF22" s="304"/>
      <c r="AG22" s="304"/>
      <c r="AH22" s="305"/>
      <c r="AI22" s="305"/>
      <c r="AJ22" s="304"/>
      <c r="AK22" s="287"/>
      <c r="AL22" s="287"/>
      <c r="AM22" s="287"/>
      <c r="AN22" s="287"/>
      <c r="AO22" s="287"/>
    </row>
    <row r="23" spans="1:41" s="291" customFormat="1" ht="19" customHeight="1" thickBot="1" x14ac:dyDescent="0.3">
      <c r="A23" s="302"/>
      <c r="B23" s="349" t="s">
        <v>483</v>
      </c>
      <c r="C23" s="422">
        <v>2.83</v>
      </c>
      <c r="D23" s="413">
        <v>2.11</v>
      </c>
      <c r="E23" s="413">
        <v>0.33</v>
      </c>
      <c r="F23" s="413">
        <v>0.28999999999999998</v>
      </c>
      <c r="G23" s="413">
        <v>-4.09</v>
      </c>
      <c r="H23" s="413">
        <v>-0.41</v>
      </c>
      <c r="I23" s="413">
        <v>-0.4</v>
      </c>
      <c r="J23" s="413">
        <v>-0.375</v>
      </c>
      <c r="K23" s="413">
        <v>-1.8</v>
      </c>
      <c r="L23" s="413">
        <v>-0.52400000000000002</v>
      </c>
      <c r="M23" s="413">
        <v>2.5</v>
      </c>
      <c r="N23" s="413">
        <v>-2.35</v>
      </c>
      <c r="O23" s="413">
        <v>-0.8</v>
      </c>
      <c r="P23" s="413">
        <v>-0.1</v>
      </c>
      <c r="Q23" s="413">
        <v>-0.8</v>
      </c>
      <c r="R23" s="413">
        <v>-1.41</v>
      </c>
      <c r="S23" s="413">
        <v>-1.4</v>
      </c>
      <c r="T23" s="413">
        <v>0.96</v>
      </c>
      <c r="U23" s="413">
        <v>1.33</v>
      </c>
      <c r="V23" s="413">
        <v>3</v>
      </c>
      <c r="W23" s="413">
        <v>-0.15</v>
      </c>
      <c r="X23" s="413">
        <v>-0.74</v>
      </c>
      <c r="Y23" s="413">
        <v>1.6</v>
      </c>
      <c r="Z23" s="414">
        <v>1.36</v>
      </c>
      <c r="AA23" s="415"/>
      <c r="AB23" s="310">
        <f>AVERAGE(C23:Z23)</f>
        <v>4.0041666666666642E-2</v>
      </c>
      <c r="AC23" s="310">
        <f>MEDIAN(C23:Z23)</f>
        <v>-0.26250000000000001</v>
      </c>
      <c r="AD23" s="311">
        <f>STDEV(C23:Z23)</f>
        <v>1.7068623764385484</v>
      </c>
      <c r="AE23" s="304"/>
      <c r="AF23" s="304"/>
      <c r="AG23" s="304"/>
      <c r="AH23" s="305"/>
      <c r="AI23" s="305"/>
      <c r="AJ23" s="304"/>
      <c r="AK23" s="287"/>
      <c r="AL23" s="287"/>
      <c r="AM23" s="287"/>
      <c r="AN23" s="287"/>
      <c r="AO23" s="287"/>
    </row>
    <row r="24" spans="1:41" s="291" customFormat="1" ht="19" customHeight="1" thickBot="1" x14ac:dyDescent="0.3">
      <c r="A24" s="302"/>
      <c r="B24" s="349" t="s">
        <v>21</v>
      </c>
      <c r="C24" s="422">
        <v>144</v>
      </c>
      <c r="D24" s="413">
        <v>139.6</v>
      </c>
      <c r="E24" s="413">
        <v>104</v>
      </c>
      <c r="F24" s="413">
        <v>151.30000000000001</v>
      </c>
      <c r="G24" s="413">
        <v>127.7</v>
      </c>
      <c r="H24" s="413">
        <v>130.19999999999999</v>
      </c>
      <c r="I24" s="413">
        <v>132</v>
      </c>
      <c r="J24" s="413">
        <v>118</v>
      </c>
      <c r="K24" s="413">
        <v>172.5</v>
      </c>
      <c r="L24" s="413">
        <v>130.69999999999999</v>
      </c>
      <c r="M24" s="413">
        <v>162.19999999999999</v>
      </c>
      <c r="N24" s="413">
        <v>137.5</v>
      </c>
      <c r="O24" s="413">
        <v>78</v>
      </c>
      <c r="P24" s="413">
        <v>74</v>
      </c>
      <c r="Q24" s="413">
        <v>110</v>
      </c>
      <c r="R24" s="413">
        <v>157.19999999999999</v>
      </c>
      <c r="S24" s="413">
        <v>68</v>
      </c>
      <c r="T24" s="413">
        <v>181.5</v>
      </c>
      <c r="U24" s="413">
        <v>119.38</v>
      </c>
      <c r="V24" s="413">
        <v>117</v>
      </c>
      <c r="W24" s="413">
        <v>89.2</v>
      </c>
      <c r="X24" s="413">
        <v>105.9</v>
      </c>
      <c r="Y24" s="413">
        <v>121</v>
      </c>
      <c r="Z24" s="414">
        <v>151.1</v>
      </c>
      <c r="AA24" s="330"/>
      <c r="AB24" s="307"/>
      <c r="AC24" s="307"/>
      <c r="AD24" s="307"/>
      <c r="AE24" s="304"/>
      <c r="AF24" s="304"/>
      <c r="AG24" s="304"/>
      <c r="AH24" s="305"/>
      <c r="AI24" s="305"/>
      <c r="AJ24" s="304"/>
      <c r="AK24" s="287"/>
      <c r="AL24" s="287"/>
      <c r="AM24" s="287"/>
      <c r="AN24" s="287"/>
      <c r="AO24" s="287"/>
    </row>
    <row r="25" spans="1:41" s="291" customFormat="1" ht="19" customHeight="1" thickBot="1" x14ac:dyDescent="0.3">
      <c r="A25" s="302"/>
      <c r="B25" s="349" t="s">
        <v>484</v>
      </c>
      <c r="C25" s="422">
        <v>2.71</v>
      </c>
      <c r="D25" s="413">
        <v>1.99</v>
      </c>
      <c r="E25" s="413">
        <v>3.09</v>
      </c>
      <c r="F25" s="413">
        <v>0.79</v>
      </c>
      <c r="G25" s="413">
        <v>-5.44</v>
      </c>
      <c r="H25" s="413">
        <v>-2.13</v>
      </c>
      <c r="I25" s="413">
        <v>-0.18</v>
      </c>
      <c r="J25" s="413">
        <v>-0.2</v>
      </c>
      <c r="K25" s="413">
        <v>-0.6</v>
      </c>
      <c r="L25" s="413">
        <v>-0.126</v>
      </c>
      <c r="M25" s="413">
        <v>0</v>
      </c>
      <c r="N25" s="413">
        <v>-0.17</v>
      </c>
      <c r="O25" s="413">
        <v>-1.2</v>
      </c>
      <c r="P25" s="413">
        <v>-0.52</v>
      </c>
      <c r="Q25" s="413">
        <v>-1.63</v>
      </c>
      <c r="R25" s="413">
        <v>-0.47</v>
      </c>
      <c r="S25" s="413">
        <v>-1.875</v>
      </c>
      <c r="T25" s="413">
        <v>0.76</v>
      </c>
      <c r="U25" s="413">
        <v>0.85</v>
      </c>
      <c r="V25" s="413">
        <v>1.5</v>
      </c>
      <c r="W25" s="413">
        <v>-0.6</v>
      </c>
      <c r="X25" s="413">
        <v>-0.05</v>
      </c>
      <c r="Y25" s="413">
        <v>1.94</v>
      </c>
      <c r="Z25" s="414">
        <v>-3</v>
      </c>
      <c r="AA25" s="415"/>
      <c r="AB25" s="310">
        <f>AVERAGE(C25:Z25)</f>
        <v>-0.19004166666666669</v>
      </c>
      <c r="AC25" s="310">
        <f>MEDIAN(C25:Z25)</f>
        <v>-0.17499999999999999</v>
      </c>
      <c r="AD25" s="311">
        <f>STDEV(C25:Z25)</f>
        <v>1.8649783884787388</v>
      </c>
      <c r="AE25" s="304"/>
      <c r="AF25" s="304"/>
      <c r="AG25" s="304"/>
      <c r="AH25" s="305"/>
      <c r="AI25" s="305"/>
      <c r="AJ25" s="304"/>
      <c r="AK25" s="287"/>
      <c r="AL25" s="287"/>
      <c r="AM25" s="287"/>
      <c r="AN25" s="287"/>
      <c r="AO25" s="287"/>
    </row>
    <row r="26" spans="1:41" s="291" customFormat="1" ht="19" customHeight="1" thickBot="1" x14ac:dyDescent="0.3">
      <c r="A26" s="302"/>
      <c r="B26" s="349" t="s">
        <v>485</v>
      </c>
      <c r="C26" s="422">
        <v>59</v>
      </c>
      <c r="D26" s="413">
        <v>55</v>
      </c>
      <c r="E26" s="413">
        <v>51.5</v>
      </c>
      <c r="F26" s="413">
        <v>58</v>
      </c>
      <c r="G26" s="413">
        <v>48</v>
      </c>
      <c r="H26" s="413">
        <v>52.5</v>
      </c>
      <c r="I26" s="413">
        <v>49</v>
      </c>
      <c r="J26" s="413">
        <v>51</v>
      </c>
      <c r="K26" s="413">
        <v>54.2</v>
      </c>
      <c r="L26" s="413">
        <v>51</v>
      </c>
      <c r="M26" s="413">
        <v>62.5</v>
      </c>
      <c r="N26" s="413">
        <v>56</v>
      </c>
      <c r="O26" s="413">
        <v>50.2</v>
      </c>
      <c r="P26" s="413">
        <v>46.5</v>
      </c>
      <c r="Q26" s="413">
        <v>57.5</v>
      </c>
      <c r="R26" s="413">
        <v>57.9</v>
      </c>
      <c r="S26" s="413">
        <v>45.6</v>
      </c>
      <c r="T26" s="413">
        <v>61</v>
      </c>
      <c r="U26" s="413" t="s">
        <v>249</v>
      </c>
      <c r="V26" s="413">
        <v>55</v>
      </c>
      <c r="W26" s="413">
        <v>49.5</v>
      </c>
      <c r="X26" s="413">
        <v>48.5</v>
      </c>
      <c r="Y26" s="413">
        <v>52.4</v>
      </c>
      <c r="Z26" s="414">
        <v>54</v>
      </c>
      <c r="AA26" s="330"/>
      <c r="AB26" s="307"/>
      <c r="AC26" s="307"/>
      <c r="AD26" s="307"/>
      <c r="AE26" s="304"/>
      <c r="AF26" s="304"/>
      <c r="AG26" s="304"/>
      <c r="AH26" s="305"/>
      <c r="AI26" s="305"/>
      <c r="AJ26" s="304"/>
      <c r="AK26" s="287"/>
      <c r="AL26" s="287"/>
      <c r="AM26" s="287"/>
      <c r="AN26" s="287"/>
      <c r="AO26" s="287"/>
    </row>
    <row r="27" spans="1:41" s="291" customFormat="1" ht="19" customHeight="1" thickBot="1" x14ac:dyDescent="0.3">
      <c r="A27" s="302"/>
      <c r="B27" s="350" t="s">
        <v>486</v>
      </c>
      <c r="C27" s="423">
        <v>5</v>
      </c>
      <c r="D27" s="416">
        <v>2</v>
      </c>
      <c r="E27" s="416">
        <v>1</v>
      </c>
      <c r="F27" s="416">
        <v>2.67</v>
      </c>
      <c r="G27" s="416">
        <v>-5.12</v>
      </c>
      <c r="H27" s="416">
        <v>-0.17</v>
      </c>
      <c r="I27" s="416">
        <v>-2.4</v>
      </c>
      <c r="J27" s="416">
        <v>-0.6</v>
      </c>
      <c r="K27" s="416">
        <v>-0.6</v>
      </c>
      <c r="L27" s="416">
        <v>-0.61299999999999999</v>
      </c>
      <c r="M27" s="416">
        <v>7.4</v>
      </c>
      <c r="N27" s="416">
        <v>2.86</v>
      </c>
      <c r="O27" s="416">
        <v>2.4</v>
      </c>
      <c r="P27" s="416">
        <v>0.72</v>
      </c>
      <c r="Q27" s="416">
        <v>4.62</v>
      </c>
      <c r="R27" s="416">
        <v>2.2000000000000002</v>
      </c>
      <c r="S27" s="416">
        <v>0.4</v>
      </c>
      <c r="T27" s="416">
        <v>4.0999999999999996</v>
      </c>
      <c r="U27" s="416" t="s">
        <v>249</v>
      </c>
      <c r="V27" s="416">
        <v>2.8</v>
      </c>
      <c r="W27" s="416">
        <v>1</v>
      </c>
      <c r="X27" s="416">
        <v>-1.1200000000000001</v>
      </c>
      <c r="Y27" s="416">
        <v>1.9</v>
      </c>
      <c r="Z27" s="417">
        <v>-1</v>
      </c>
      <c r="AA27" s="415"/>
      <c r="AB27" s="310">
        <f>AVERAGE(C27:Z27)</f>
        <v>1.2803043478260867</v>
      </c>
      <c r="AC27" s="310">
        <f>MEDIAN(C27:Z27)</f>
        <v>1</v>
      </c>
      <c r="AD27" s="311">
        <f>STDEV(C27:Z27)</f>
        <v>2.6934571133292389</v>
      </c>
      <c r="AE27" s="304"/>
      <c r="AF27" s="304"/>
      <c r="AG27" s="304"/>
      <c r="AH27" s="305"/>
      <c r="AI27" s="305"/>
      <c r="AJ27" s="304"/>
      <c r="AK27" s="287"/>
      <c r="AL27" s="287"/>
      <c r="AM27" s="287"/>
      <c r="AN27" s="287"/>
      <c r="AO27" s="287"/>
    </row>
    <row r="28" spans="1:41" s="291" customFormat="1" ht="3" customHeight="1" x14ac:dyDescent="0.2">
      <c r="A28" s="302"/>
      <c r="B28" s="300"/>
      <c r="C28" s="424"/>
      <c r="D28" s="424"/>
      <c r="E28" s="425"/>
      <c r="F28" s="426"/>
      <c r="G28" s="425"/>
      <c r="H28" s="424"/>
      <c r="I28" s="425"/>
      <c r="J28" s="427"/>
      <c r="K28" s="428"/>
      <c r="L28" s="424"/>
      <c r="M28" s="424"/>
      <c r="N28" s="424"/>
      <c r="O28" s="425"/>
      <c r="P28" s="425"/>
      <c r="Q28" s="429"/>
      <c r="R28" s="429"/>
      <c r="S28" s="427"/>
      <c r="T28" s="424"/>
      <c r="U28" s="425"/>
      <c r="V28" s="424"/>
      <c r="W28" s="425"/>
      <c r="X28" s="430"/>
      <c r="Y28" s="424"/>
      <c r="Z28" s="424"/>
      <c r="AA28" s="302"/>
      <c r="AB28" s="307"/>
      <c r="AC28" s="308"/>
      <c r="AD28" s="308"/>
      <c r="AE28" s="287"/>
      <c r="AF28" s="287"/>
      <c r="AG28" s="287"/>
      <c r="AH28" s="287"/>
      <c r="AI28" s="287"/>
      <c r="AJ28" s="287"/>
      <c r="AK28" s="287"/>
      <c r="AL28" s="287"/>
      <c r="AM28" s="287"/>
      <c r="AN28" s="287"/>
      <c r="AO28" s="287"/>
    </row>
    <row r="29" spans="1:41" s="291" customFormat="1" ht="19" customHeight="1" thickBot="1" x14ac:dyDescent="0.3">
      <c r="A29" s="302"/>
      <c r="B29" s="299" t="s">
        <v>410</v>
      </c>
      <c r="C29" s="378"/>
      <c r="D29" s="378"/>
      <c r="E29" s="375"/>
      <c r="F29" s="376"/>
      <c r="G29" s="375"/>
      <c r="H29" s="378"/>
      <c r="I29" s="375"/>
      <c r="J29" s="377"/>
      <c r="K29" s="375"/>
      <c r="L29" s="378"/>
      <c r="M29" s="378"/>
      <c r="N29" s="378"/>
      <c r="O29" s="375"/>
      <c r="P29" s="375"/>
      <c r="Q29" s="379"/>
      <c r="R29" s="378"/>
      <c r="S29" s="380"/>
      <c r="T29" s="378"/>
      <c r="U29" s="375"/>
      <c r="V29" s="378"/>
      <c r="W29" s="375"/>
      <c r="X29" s="381"/>
      <c r="Y29" s="378"/>
      <c r="Z29" s="378"/>
      <c r="AA29" s="302"/>
      <c r="AB29" s="347" t="s">
        <v>490</v>
      </c>
      <c r="AC29" s="308"/>
      <c r="AD29" s="308"/>
      <c r="AE29" s="287"/>
      <c r="AF29" s="287"/>
      <c r="AG29" s="287"/>
      <c r="AH29" s="287"/>
      <c r="AI29" s="287"/>
      <c r="AJ29" s="287"/>
      <c r="AK29" s="287"/>
      <c r="AL29" s="287"/>
      <c r="AM29" s="287"/>
      <c r="AN29" s="287"/>
      <c r="AO29" s="287"/>
    </row>
    <row r="30" spans="1:41" s="291" customFormat="1" ht="19" customHeight="1" x14ac:dyDescent="0.2">
      <c r="A30" s="302"/>
      <c r="B30" s="334" t="s">
        <v>38</v>
      </c>
      <c r="C30" s="382" t="s">
        <v>406</v>
      </c>
      <c r="D30" s="382" t="s">
        <v>406</v>
      </c>
      <c r="E30" s="383" t="s">
        <v>405</v>
      </c>
      <c r="F30" s="431" t="s">
        <v>406</v>
      </c>
      <c r="G30" s="383" t="s">
        <v>405</v>
      </c>
      <c r="H30" s="384" t="s">
        <v>405</v>
      </c>
      <c r="I30" s="383" t="s">
        <v>405</v>
      </c>
      <c r="J30" s="432" t="s">
        <v>405</v>
      </c>
      <c r="K30" s="383" t="s">
        <v>405</v>
      </c>
      <c r="L30" s="382" t="s">
        <v>405</v>
      </c>
      <c r="M30" s="384" t="s">
        <v>406</v>
      </c>
      <c r="N30" s="384" t="s">
        <v>406</v>
      </c>
      <c r="O30" s="383" t="s">
        <v>406</v>
      </c>
      <c r="P30" s="383" t="s">
        <v>405</v>
      </c>
      <c r="Q30" s="385" t="s">
        <v>406</v>
      </c>
      <c r="R30" s="384" t="s">
        <v>406</v>
      </c>
      <c r="S30" s="433" t="s">
        <v>405</v>
      </c>
      <c r="T30" s="384" t="s">
        <v>406</v>
      </c>
      <c r="U30" s="383" t="s">
        <v>405</v>
      </c>
      <c r="V30" s="382" t="s">
        <v>406</v>
      </c>
      <c r="W30" s="383" t="s">
        <v>405</v>
      </c>
      <c r="X30" s="434" t="s">
        <v>405</v>
      </c>
      <c r="Y30" s="384" t="s">
        <v>405</v>
      </c>
      <c r="Z30" s="435" t="s">
        <v>405</v>
      </c>
      <c r="AA30" s="436"/>
      <c r="AB30" s="317">
        <f>AK30</f>
        <v>41.666666666666671</v>
      </c>
      <c r="AC30" s="308"/>
      <c r="AD30" s="308"/>
      <c r="AE30" s="287"/>
      <c r="AF30" s="287"/>
      <c r="AG30" s="287"/>
      <c r="AH30" s="287">
        <f t="shared" ref="AH30:AH35" si="0">COUNTIF(C30:Z30, "+")</f>
        <v>10</v>
      </c>
      <c r="AI30" s="287">
        <f t="shared" ref="AI30:AI35" si="1">COUNTIF(C30:Z30, "-")</f>
        <v>14</v>
      </c>
      <c r="AJ30" s="287">
        <f t="shared" ref="AJ30:AJ35" si="2">COUNTIF(C30:Z30, "U")</f>
        <v>0</v>
      </c>
      <c r="AK30" s="287">
        <f>(AH30/(AH30+AI30))*100</f>
        <v>41.666666666666671</v>
      </c>
      <c r="AL30" s="287"/>
      <c r="AM30" s="287"/>
      <c r="AN30" s="287"/>
      <c r="AO30" s="287"/>
    </row>
    <row r="31" spans="1:41" s="291" customFormat="1" ht="19" customHeight="1" x14ac:dyDescent="0.2">
      <c r="A31" s="302"/>
      <c r="B31" s="335" t="s">
        <v>39</v>
      </c>
      <c r="C31" s="386" t="s">
        <v>405</v>
      </c>
      <c r="D31" s="386" t="s">
        <v>405</v>
      </c>
      <c r="E31" s="388" t="s">
        <v>405</v>
      </c>
      <c r="F31" s="437" t="s">
        <v>405</v>
      </c>
      <c r="G31" s="388" t="s">
        <v>406</v>
      </c>
      <c r="H31" s="438" t="s">
        <v>405</v>
      </c>
      <c r="I31" s="388" t="s">
        <v>406</v>
      </c>
      <c r="J31" s="439" t="s">
        <v>405</v>
      </c>
      <c r="K31" s="388" t="s">
        <v>405</v>
      </c>
      <c r="L31" s="386" t="s">
        <v>405</v>
      </c>
      <c r="M31" s="438" t="s">
        <v>405</v>
      </c>
      <c r="N31" s="438" t="s">
        <v>405</v>
      </c>
      <c r="O31" s="388" t="s">
        <v>405</v>
      </c>
      <c r="P31" s="388" t="s">
        <v>405</v>
      </c>
      <c r="Q31" s="440" t="s">
        <v>405</v>
      </c>
      <c r="R31" s="440" t="s">
        <v>405</v>
      </c>
      <c r="S31" s="441" t="s">
        <v>405</v>
      </c>
      <c r="T31" s="438" t="s">
        <v>405</v>
      </c>
      <c r="U31" s="388" t="s">
        <v>405</v>
      </c>
      <c r="V31" s="386" t="s">
        <v>405</v>
      </c>
      <c r="W31" s="388" t="s">
        <v>405</v>
      </c>
      <c r="X31" s="387" t="s">
        <v>405</v>
      </c>
      <c r="Y31" s="438" t="s">
        <v>405</v>
      </c>
      <c r="Z31" s="442" t="s">
        <v>405</v>
      </c>
      <c r="AA31" s="443"/>
      <c r="AB31" s="319">
        <f t="shared" ref="AB31:AB35" si="3">AK31</f>
        <v>8.3333333333333321</v>
      </c>
      <c r="AC31" s="308"/>
      <c r="AD31" s="308"/>
      <c r="AE31" s="287"/>
      <c r="AF31" s="287"/>
      <c r="AG31" s="287"/>
      <c r="AH31" s="287">
        <f t="shared" si="0"/>
        <v>2</v>
      </c>
      <c r="AI31" s="287">
        <f t="shared" si="1"/>
        <v>22</v>
      </c>
      <c r="AJ31" s="287">
        <f t="shared" si="2"/>
        <v>0</v>
      </c>
      <c r="AK31" s="287">
        <f t="shared" ref="AK31:AK59" si="4">(AH31/(AH31+AI31))*100</f>
        <v>8.3333333333333321</v>
      </c>
      <c r="AL31" s="287"/>
      <c r="AM31" s="287"/>
      <c r="AN31" s="287"/>
      <c r="AO31" s="287"/>
    </row>
    <row r="32" spans="1:41" s="291" customFormat="1" ht="19" customHeight="1" x14ac:dyDescent="0.2">
      <c r="A32" s="302"/>
      <c r="B32" s="335" t="s">
        <v>40</v>
      </c>
      <c r="C32" s="386" t="s">
        <v>405</v>
      </c>
      <c r="D32" s="386" t="s">
        <v>405</v>
      </c>
      <c r="E32" s="388" t="s">
        <v>406</v>
      </c>
      <c r="F32" s="437" t="s">
        <v>406</v>
      </c>
      <c r="G32" s="388" t="s">
        <v>405</v>
      </c>
      <c r="H32" s="438" t="s">
        <v>406</v>
      </c>
      <c r="I32" s="388" t="s">
        <v>405</v>
      </c>
      <c r="J32" s="439" t="s">
        <v>405</v>
      </c>
      <c r="K32" s="388" t="s">
        <v>406</v>
      </c>
      <c r="L32" s="386" t="s">
        <v>405</v>
      </c>
      <c r="M32" s="438" t="s">
        <v>405</v>
      </c>
      <c r="N32" s="438" t="s">
        <v>405</v>
      </c>
      <c r="O32" s="388" t="s">
        <v>406</v>
      </c>
      <c r="P32" s="388" t="s">
        <v>405</v>
      </c>
      <c r="Q32" s="440" t="s">
        <v>406</v>
      </c>
      <c r="R32" s="438" t="s">
        <v>406</v>
      </c>
      <c r="S32" s="441" t="s">
        <v>249</v>
      </c>
      <c r="T32" s="438" t="s">
        <v>406</v>
      </c>
      <c r="U32" s="388" t="s">
        <v>406</v>
      </c>
      <c r="V32" s="386" t="s">
        <v>406</v>
      </c>
      <c r="W32" s="388" t="s">
        <v>405</v>
      </c>
      <c r="X32" s="387" t="s">
        <v>406</v>
      </c>
      <c r="Y32" s="438" t="s">
        <v>406</v>
      </c>
      <c r="Z32" s="442" t="s">
        <v>406</v>
      </c>
      <c r="AA32" s="443"/>
      <c r="AB32" s="319">
        <f t="shared" si="3"/>
        <v>56.521739130434781</v>
      </c>
      <c r="AC32" s="308"/>
      <c r="AD32" s="308"/>
      <c r="AE32" s="287"/>
      <c r="AF32" s="287"/>
      <c r="AG32" s="287"/>
      <c r="AH32" s="287">
        <f t="shared" si="0"/>
        <v>13</v>
      </c>
      <c r="AI32" s="287">
        <f t="shared" si="1"/>
        <v>10</v>
      </c>
      <c r="AJ32" s="287">
        <f t="shared" si="2"/>
        <v>1</v>
      </c>
      <c r="AK32" s="287">
        <f t="shared" si="4"/>
        <v>56.521739130434781</v>
      </c>
      <c r="AL32" s="287"/>
      <c r="AM32" s="287"/>
      <c r="AN32" s="287"/>
      <c r="AO32" s="287"/>
    </row>
    <row r="33" spans="1:41" s="291" customFormat="1" ht="19" customHeight="1" x14ac:dyDescent="0.2">
      <c r="A33" s="302"/>
      <c r="B33" s="335" t="s">
        <v>44</v>
      </c>
      <c r="C33" s="386" t="s">
        <v>406</v>
      </c>
      <c r="D33" s="386" t="s">
        <v>406</v>
      </c>
      <c r="E33" s="388" t="s">
        <v>406</v>
      </c>
      <c r="F33" s="437" t="s">
        <v>405</v>
      </c>
      <c r="G33" s="388" t="s">
        <v>405</v>
      </c>
      <c r="H33" s="438" t="s">
        <v>405</v>
      </c>
      <c r="I33" s="388" t="s">
        <v>406</v>
      </c>
      <c r="J33" s="441" t="s">
        <v>406</v>
      </c>
      <c r="K33" s="439" t="s">
        <v>406</v>
      </c>
      <c r="L33" s="386" t="s">
        <v>405</v>
      </c>
      <c r="M33" s="438" t="s">
        <v>405</v>
      </c>
      <c r="N33" s="438" t="s">
        <v>405</v>
      </c>
      <c r="O33" s="388" t="s">
        <v>406</v>
      </c>
      <c r="P33" s="388" t="s">
        <v>405</v>
      </c>
      <c r="Q33" s="440" t="s">
        <v>406</v>
      </c>
      <c r="R33" s="438" t="s">
        <v>406</v>
      </c>
      <c r="S33" s="441" t="s">
        <v>405</v>
      </c>
      <c r="T33" s="438" t="s">
        <v>405</v>
      </c>
      <c r="U33" s="388" t="s">
        <v>405</v>
      </c>
      <c r="V33" s="386" t="s">
        <v>405</v>
      </c>
      <c r="W33" s="388" t="s">
        <v>405</v>
      </c>
      <c r="X33" s="387" t="s">
        <v>405</v>
      </c>
      <c r="Y33" s="438" t="s">
        <v>405</v>
      </c>
      <c r="Z33" s="442" t="s">
        <v>405</v>
      </c>
      <c r="AA33" s="443"/>
      <c r="AB33" s="319">
        <f t="shared" si="3"/>
        <v>37.5</v>
      </c>
      <c r="AC33" s="308"/>
      <c r="AD33" s="308"/>
      <c r="AE33" s="287"/>
      <c r="AF33" s="287"/>
      <c r="AG33" s="287"/>
      <c r="AH33" s="287">
        <f t="shared" si="0"/>
        <v>9</v>
      </c>
      <c r="AI33" s="287">
        <f t="shared" si="1"/>
        <v>15</v>
      </c>
      <c r="AJ33" s="287">
        <f t="shared" si="2"/>
        <v>0</v>
      </c>
      <c r="AK33" s="287">
        <f>(AH33/(AH33+AI33))*100</f>
        <v>37.5</v>
      </c>
      <c r="AL33" s="287"/>
      <c r="AM33" s="287"/>
      <c r="AN33" s="287"/>
      <c r="AO33" s="287"/>
    </row>
    <row r="34" spans="1:41" s="291" customFormat="1" ht="19" customHeight="1" x14ac:dyDescent="0.2">
      <c r="A34" s="302"/>
      <c r="B34" s="335" t="s">
        <v>234</v>
      </c>
      <c r="C34" s="386" t="s">
        <v>406</v>
      </c>
      <c r="D34" s="386" t="s">
        <v>406</v>
      </c>
      <c r="E34" s="388" t="s">
        <v>406</v>
      </c>
      <c r="F34" s="437" t="s">
        <v>406</v>
      </c>
      <c r="G34" s="388" t="s">
        <v>405</v>
      </c>
      <c r="H34" s="438" t="s">
        <v>406</v>
      </c>
      <c r="I34" s="388" t="s">
        <v>406</v>
      </c>
      <c r="J34" s="441" t="s">
        <v>405</v>
      </c>
      <c r="K34" s="439" t="s">
        <v>405</v>
      </c>
      <c r="L34" s="386" t="s">
        <v>405</v>
      </c>
      <c r="M34" s="438" t="s">
        <v>406</v>
      </c>
      <c r="N34" s="438" t="s">
        <v>405</v>
      </c>
      <c r="O34" s="388" t="s">
        <v>406</v>
      </c>
      <c r="P34" s="388" t="s">
        <v>405</v>
      </c>
      <c r="Q34" s="440" t="s">
        <v>406</v>
      </c>
      <c r="R34" s="440" t="s">
        <v>405</v>
      </c>
      <c r="S34" s="440" t="s">
        <v>249</v>
      </c>
      <c r="T34" s="438" t="s">
        <v>405</v>
      </c>
      <c r="U34" s="388" t="s">
        <v>405</v>
      </c>
      <c r="V34" s="386" t="s">
        <v>405</v>
      </c>
      <c r="W34" s="388" t="s">
        <v>406</v>
      </c>
      <c r="X34" s="387" t="s">
        <v>406</v>
      </c>
      <c r="Y34" s="438" t="s">
        <v>406</v>
      </c>
      <c r="Z34" s="442" t="s">
        <v>406</v>
      </c>
      <c r="AA34" s="443"/>
      <c r="AB34" s="319">
        <f t="shared" si="3"/>
        <v>56.521739130434781</v>
      </c>
      <c r="AC34" s="308"/>
      <c r="AD34" s="308"/>
      <c r="AE34" s="287"/>
      <c r="AF34" s="287"/>
      <c r="AG34" s="287"/>
      <c r="AH34" s="287">
        <f t="shared" si="0"/>
        <v>13</v>
      </c>
      <c r="AI34" s="287">
        <f t="shared" si="1"/>
        <v>10</v>
      </c>
      <c r="AJ34" s="287">
        <f t="shared" si="2"/>
        <v>1</v>
      </c>
      <c r="AK34" s="287">
        <f>(AH34/(AH34+AI34))*100</f>
        <v>56.521739130434781</v>
      </c>
      <c r="AL34" s="287"/>
      <c r="AM34" s="287"/>
      <c r="AN34" s="287"/>
      <c r="AO34" s="287"/>
    </row>
    <row r="35" spans="1:41" s="291" customFormat="1" ht="19" customHeight="1" thickBot="1" x14ac:dyDescent="0.25">
      <c r="A35" s="302"/>
      <c r="B35" s="335" t="s">
        <v>48</v>
      </c>
      <c r="C35" s="386" t="s">
        <v>406</v>
      </c>
      <c r="D35" s="386" t="s">
        <v>405</v>
      </c>
      <c r="E35" s="388" t="s">
        <v>405</v>
      </c>
      <c r="F35" s="437" t="s">
        <v>405</v>
      </c>
      <c r="G35" s="388" t="s">
        <v>405</v>
      </c>
      <c r="H35" s="438" t="s">
        <v>406</v>
      </c>
      <c r="I35" s="388" t="s">
        <v>406</v>
      </c>
      <c r="J35" s="441" t="s">
        <v>406</v>
      </c>
      <c r="K35" s="439" t="s">
        <v>406</v>
      </c>
      <c r="L35" s="386" t="s">
        <v>406</v>
      </c>
      <c r="M35" s="438" t="s">
        <v>406</v>
      </c>
      <c r="N35" s="438" t="s">
        <v>406</v>
      </c>
      <c r="O35" s="388" t="s">
        <v>405</v>
      </c>
      <c r="P35" s="388" t="s">
        <v>405</v>
      </c>
      <c r="Q35" s="440" t="s">
        <v>406</v>
      </c>
      <c r="R35" s="440" t="s">
        <v>405</v>
      </c>
      <c r="S35" s="441" t="s">
        <v>406</v>
      </c>
      <c r="T35" s="438" t="s">
        <v>406</v>
      </c>
      <c r="U35" s="388" t="s">
        <v>405</v>
      </c>
      <c r="V35" s="386" t="s">
        <v>405</v>
      </c>
      <c r="W35" s="388" t="s">
        <v>405</v>
      </c>
      <c r="X35" s="387" t="s">
        <v>406</v>
      </c>
      <c r="Y35" s="438" t="s">
        <v>405</v>
      </c>
      <c r="Z35" s="442" t="s">
        <v>405</v>
      </c>
      <c r="AA35" s="352"/>
      <c r="AB35" s="320">
        <f t="shared" si="3"/>
        <v>50</v>
      </c>
      <c r="AC35" s="308"/>
      <c r="AD35" s="308"/>
      <c r="AE35" s="287"/>
      <c r="AF35" s="287"/>
      <c r="AG35" s="287"/>
      <c r="AH35" s="287">
        <f t="shared" si="0"/>
        <v>12</v>
      </c>
      <c r="AI35" s="287">
        <f t="shared" si="1"/>
        <v>12</v>
      </c>
      <c r="AJ35" s="287">
        <f t="shared" si="2"/>
        <v>0</v>
      </c>
      <c r="AK35" s="287">
        <f>(AH35/(AH35+AI35))*100</f>
        <v>50</v>
      </c>
      <c r="AL35" s="287"/>
      <c r="AM35" s="287"/>
      <c r="AN35" s="287"/>
      <c r="AO35" s="287"/>
    </row>
    <row r="36" spans="1:41" s="292" customFormat="1" ht="96" customHeight="1" thickBot="1" x14ac:dyDescent="0.25">
      <c r="A36" s="444"/>
      <c r="B36" s="336" t="s">
        <v>426</v>
      </c>
      <c r="C36" s="445" t="s">
        <v>449</v>
      </c>
      <c r="D36" s="445" t="s">
        <v>449</v>
      </c>
      <c r="E36" s="446" t="s">
        <v>412</v>
      </c>
      <c r="F36" s="447"/>
      <c r="G36" s="446"/>
      <c r="H36" s="448"/>
      <c r="I36" s="446"/>
      <c r="J36" s="449"/>
      <c r="K36" s="450" t="s">
        <v>413</v>
      </c>
      <c r="L36" s="445" t="s">
        <v>451</v>
      </c>
      <c r="M36" s="448" t="s">
        <v>512</v>
      </c>
      <c r="N36" s="448" t="s">
        <v>414</v>
      </c>
      <c r="O36" s="446"/>
      <c r="P36" s="446"/>
      <c r="Q36" s="451"/>
      <c r="R36" s="451" t="s">
        <v>492</v>
      </c>
      <c r="S36" s="449"/>
      <c r="T36" s="448"/>
      <c r="U36" s="446" t="s">
        <v>233</v>
      </c>
      <c r="V36" s="445" t="s">
        <v>444</v>
      </c>
      <c r="W36" s="446"/>
      <c r="X36" s="452"/>
      <c r="Y36" s="448"/>
      <c r="Z36" s="453" t="s">
        <v>512</v>
      </c>
      <c r="AA36" s="454"/>
      <c r="AB36" s="312"/>
      <c r="AC36" s="313"/>
      <c r="AD36" s="313"/>
      <c r="AE36" s="290"/>
      <c r="AF36" s="290"/>
      <c r="AG36" s="290"/>
      <c r="AH36" s="289"/>
      <c r="AI36" s="289"/>
      <c r="AJ36" s="289"/>
      <c r="AK36" s="289"/>
      <c r="AL36" s="289"/>
      <c r="AM36" s="289"/>
      <c r="AN36" s="289"/>
      <c r="AO36" s="289"/>
    </row>
    <row r="37" spans="1:41" s="292" customFormat="1" ht="4" customHeight="1" x14ac:dyDescent="0.2">
      <c r="A37" s="454"/>
      <c r="B37" s="300"/>
      <c r="C37" s="455"/>
      <c r="D37" s="455"/>
      <c r="E37" s="456"/>
      <c r="F37" s="457"/>
      <c r="G37" s="456"/>
      <c r="H37" s="455"/>
      <c r="I37" s="456"/>
      <c r="J37" s="458"/>
      <c r="K37" s="459"/>
      <c r="L37" s="455"/>
      <c r="M37" s="455"/>
      <c r="N37" s="455"/>
      <c r="O37" s="456"/>
      <c r="P37" s="456"/>
      <c r="Q37" s="460"/>
      <c r="R37" s="460"/>
      <c r="S37" s="458"/>
      <c r="T37" s="455"/>
      <c r="U37" s="456"/>
      <c r="V37" s="455"/>
      <c r="W37" s="456"/>
      <c r="X37" s="461"/>
      <c r="Y37" s="455"/>
      <c r="Z37" s="455"/>
      <c r="AA37" s="454"/>
      <c r="AB37" s="312"/>
      <c r="AC37" s="313"/>
      <c r="AD37" s="313"/>
      <c r="AE37" s="290"/>
      <c r="AF37" s="290"/>
      <c r="AG37" s="290"/>
      <c r="AH37" s="289"/>
      <c r="AI37" s="289"/>
      <c r="AJ37" s="289"/>
      <c r="AK37" s="289"/>
      <c r="AL37" s="289"/>
      <c r="AM37" s="289"/>
      <c r="AN37" s="289"/>
      <c r="AO37" s="289"/>
    </row>
    <row r="38" spans="1:41" s="291" customFormat="1" ht="19" customHeight="1" thickBot="1" x14ac:dyDescent="0.3">
      <c r="A38" s="302"/>
      <c r="B38" s="299" t="s">
        <v>407</v>
      </c>
      <c r="C38" s="378"/>
      <c r="D38" s="378"/>
      <c r="E38" s="375"/>
      <c r="F38" s="376"/>
      <c r="G38" s="375"/>
      <c r="H38" s="378"/>
      <c r="I38" s="375"/>
      <c r="J38" s="377"/>
      <c r="K38" s="375"/>
      <c r="L38" s="378"/>
      <c r="M38" s="378"/>
      <c r="N38" s="378"/>
      <c r="O38" s="375"/>
      <c r="P38" s="375"/>
      <c r="Q38" s="379"/>
      <c r="R38" s="378"/>
      <c r="S38" s="380"/>
      <c r="T38" s="378"/>
      <c r="U38" s="375"/>
      <c r="V38" s="378"/>
      <c r="W38" s="375"/>
      <c r="X38" s="381"/>
      <c r="Y38" s="378"/>
      <c r="Z38" s="378"/>
      <c r="AA38" s="302"/>
      <c r="AB38" s="309" t="s">
        <v>490</v>
      </c>
      <c r="AC38" s="308"/>
      <c r="AD38" s="308"/>
      <c r="AE38" s="287"/>
      <c r="AF38" s="287"/>
      <c r="AG38" s="287"/>
      <c r="AH38" s="287"/>
      <c r="AI38" s="287"/>
      <c r="AJ38" s="287"/>
      <c r="AK38" s="287"/>
      <c r="AL38" s="287"/>
      <c r="AM38" s="287"/>
      <c r="AN38" s="287"/>
      <c r="AO38" s="287"/>
    </row>
    <row r="39" spans="1:41" s="291" customFormat="1" ht="19" customHeight="1" x14ac:dyDescent="0.2">
      <c r="A39" s="302"/>
      <c r="B39" s="337" t="s">
        <v>41</v>
      </c>
      <c r="C39" s="462" t="s">
        <v>405</v>
      </c>
      <c r="D39" s="462" t="s">
        <v>405</v>
      </c>
      <c r="E39" s="463" t="s">
        <v>406</v>
      </c>
      <c r="F39" s="431" t="s">
        <v>406</v>
      </c>
      <c r="G39" s="463" t="s">
        <v>405</v>
      </c>
      <c r="H39" s="464" t="s">
        <v>406</v>
      </c>
      <c r="I39" s="463" t="s">
        <v>406</v>
      </c>
      <c r="J39" s="465" t="s">
        <v>405</v>
      </c>
      <c r="K39" s="466" t="s">
        <v>405</v>
      </c>
      <c r="L39" s="462" t="s">
        <v>405</v>
      </c>
      <c r="M39" s="464" t="s">
        <v>405</v>
      </c>
      <c r="N39" s="464" t="s">
        <v>405</v>
      </c>
      <c r="O39" s="463" t="s">
        <v>406</v>
      </c>
      <c r="P39" s="463" t="s">
        <v>406</v>
      </c>
      <c r="Q39" s="467" t="s">
        <v>406</v>
      </c>
      <c r="R39" s="467" t="s">
        <v>405</v>
      </c>
      <c r="S39" s="466" t="s">
        <v>249</v>
      </c>
      <c r="T39" s="464" t="s">
        <v>405</v>
      </c>
      <c r="U39" s="463" t="s">
        <v>406</v>
      </c>
      <c r="V39" s="462" t="s">
        <v>405</v>
      </c>
      <c r="W39" s="463" t="s">
        <v>405</v>
      </c>
      <c r="X39" s="468" t="s">
        <v>406</v>
      </c>
      <c r="Y39" s="464" t="s">
        <v>406</v>
      </c>
      <c r="Z39" s="469" t="s">
        <v>405</v>
      </c>
      <c r="AA39" s="436"/>
      <c r="AB39" s="317">
        <f t="shared" ref="AB39:AB42" si="5">AK39</f>
        <v>43.478260869565219</v>
      </c>
      <c r="AC39" s="308"/>
      <c r="AD39" s="308"/>
      <c r="AE39" s="287"/>
      <c r="AF39" s="287"/>
      <c r="AG39" s="287"/>
      <c r="AH39" s="287">
        <f t="shared" ref="AH39:AH45" si="6">COUNTIF(C39:Z39, "+")</f>
        <v>10</v>
      </c>
      <c r="AI39" s="287">
        <f t="shared" ref="AI39:AI45" si="7">COUNTIF(C39:Z39, "-")</f>
        <v>13</v>
      </c>
      <c r="AJ39" s="287">
        <f t="shared" ref="AJ39:AJ45" si="8">COUNTIF(C39:Z39, "U")</f>
        <v>1</v>
      </c>
      <c r="AK39" s="287">
        <f t="shared" si="4"/>
        <v>43.478260869565219</v>
      </c>
      <c r="AL39" s="287"/>
      <c r="AM39" s="287"/>
      <c r="AN39" s="287"/>
      <c r="AO39" s="287"/>
    </row>
    <row r="40" spans="1:41" s="291" customFormat="1" ht="19" customHeight="1" x14ac:dyDescent="0.2">
      <c r="A40" s="302"/>
      <c r="B40" s="335" t="s">
        <v>26</v>
      </c>
      <c r="C40" s="386" t="s">
        <v>406</v>
      </c>
      <c r="D40" s="386" t="s">
        <v>406</v>
      </c>
      <c r="E40" s="388" t="s">
        <v>406</v>
      </c>
      <c r="F40" s="437" t="s">
        <v>406</v>
      </c>
      <c r="G40" s="388" t="s">
        <v>405</v>
      </c>
      <c r="H40" s="438" t="s">
        <v>406</v>
      </c>
      <c r="I40" s="470" t="s">
        <v>406</v>
      </c>
      <c r="J40" s="439" t="s">
        <v>405</v>
      </c>
      <c r="K40" s="388" t="s">
        <v>405</v>
      </c>
      <c r="L40" s="386" t="s">
        <v>405</v>
      </c>
      <c r="M40" s="438" t="s">
        <v>406</v>
      </c>
      <c r="N40" s="438" t="s">
        <v>405</v>
      </c>
      <c r="O40" s="388" t="s">
        <v>405</v>
      </c>
      <c r="P40" s="388" t="s">
        <v>405</v>
      </c>
      <c r="Q40" s="440" t="s">
        <v>406</v>
      </c>
      <c r="R40" s="440" t="s">
        <v>405</v>
      </c>
      <c r="S40" s="441" t="s">
        <v>406</v>
      </c>
      <c r="T40" s="438" t="s">
        <v>406</v>
      </c>
      <c r="U40" s="388" t="s">
        <v>406</v>
      </c>
      <c r="V40" s="386" t="s">
        <v>405</v>
      </c>
      <c r="W40" s="388" t="s">
        <v>406</v>
      </c>
      <c r="X40" s="387" t="s">
        <v>405</v>
      </c>
      <c r="Y40" s="438" t="s">
        <v>406</v>
      </c>
      <c r="Z40" s="442" t="s">
        <v>405</v>
      </c>
      <c r="AA40" s="443"/>
      <c r="AB40" s="319">
        <f t="shared" si="5"/>
        <v>54.166666666666664</v>
      </c>
      <c r="AC40" s="308"/>
      <c r="AD40" s="308"/>
      <c r="AE40" s="287"/>
      <c r="AF40" s="287"/>
      <c r="AG40" s="287"/>
      <c r="AH40" s="287">
        <f t="shared" si="6"/>
        <v>13</v>
      </c>
      <c r="AI40" s="287">
        <f t="shared" si="7"/>
        <v>11</v>
      </c>
      <c r="AJ40" s="287">
        <f t="shared" si="8"/>
        <v>0</v>
      </c>
      <c r="AK40" s="287">
        <f t="shared" si="4"/>
        <v>54.166666666666664</v>
      </c>
      <c r="AL40" s="287"/>
      <c r="AM40" s="287"/>
      <c r="AN40" s="287"/>
      <c r="AO40" s="287"/>
    </row>
    <row r="41" spans="1:41" s="291" customFormat="1" ht="19" customHeight="1" x14ac:dyDescent="0.2">
      <c r="A41" s="302"/>
      <c r="B41" s="335" t="s">
        <v>42</v>
      </c>
      <c r="C41" s="386" t="s">
        <v>406</v>
      </c>
      <c r="D41" s="386" t="s">
        <v>406</v>
      </c>
      <c r="E41" s="388" t="s">
        <v>405</v>
      </c>
      <c r="F41" s="437" t="s">
        <v>406</v>
      </c>
      <c r="G41" s="388" t="s">
        <v>406</v>
      </c>
      <c r="H41" s="438" t="s">
        <v>406</v>
      </c>
      <c r="I41" s="388" t="s">
        <v>405</v>
      </c>
      <c r="J41" s="441" t="s">
        <v>406</v>
      </c>
      <c r="K41" s="439" t="s">
        <v>406</v>
      </c>
      <c r="L41" s="386" t="s">
        <v>405</v>
      </c>
      <c r="M41" s="438" t="s">
        <v>406</v>
      </c>
      <c r="N41" s="438" t="s">
        <v>405</v>
      </c>
      <c r="O41" s="388" t="s">
        <v>406</v>
      </c>
      <c r="P41" s="388" t="s">
        <v>405</v>
      </c>
      <c r="Q41" s="440" t="s">
        <v>405</v>
      </c>
      <c r="R41" s="440" t="s">
        <v>405</v>
      </c>
      <c r="S41" s="441" t="s">
        <v>406</v>
      </c>
      <c r="T41" s="438" t="s">
        <v>406</v>
      </c>
      <c r="U41" s="388" t="s">
        <v>406</v>
      </c>
      <c r="V41" s="386" t="s">
        <v>405</v>
      </c>
      <c r="W41" s="388" t="s">
        <v>405</v>
      </c>
      <c r="X41" s="387" t="s">
        <v>405</v>
      </c>
      <c r="Y41" s="438" t="s">
        <v>405</v>
      </c>
      <c r="Z41" s="442" t="s">
        <v>406</v>
      </c>
      <c r="AA41" s="443"/>
      <c r="AB41" s="319">
        <f t="shared" si="5"/>
        <v>54.166666666666664</v>
      </c>
      <c r="AC41" s="308"/>
      <c r="AD41" s="308"/>
      <c r="AE41" s="287"/>
      <c r="AF41" s="287"/>
      <c r="AG41" s="287"/>
      <c r="AH41" s="287">
        <f t="shared" si="6"/>
        <v>13</v>
      </c>
      <c r="AI41" s="287">
        <f t="shared" si="7"/>
        <v>11</v>
      </c>
      <c r="AJ41" s="287">
        <f t="shared" si="8"/>
        <v>0</v>
      </c>
      <c r="AK41" s="287">
        <f t="shared" si="4"/>
        <v>54.166666666666664</v>
      </c>
      <c r="AL41" s="287"/>
      <c r="AM41" s="287"/>
      <c r="AN41" s="287"/>
      <c r="AO41" s="287"/>
    </row>
    <row r="42" spans="1:41" s="291" customFormat="1" ht="19" customHeight="1" x14ac:dyDescent="0.2">
      <c r="A42" s="302"/>
      <c r="B42" s="335" t="s">
        <v>49</v>
      </c>
      <c r="C42" s="386" t="s">
        <v>406</v>
      </c>
      <c r="D42" s="386" t="s">
        <v>406</v>
      </c>
      <c r="E42" s="388" t="s">
        <v>405</v>
      </c>
      <c r="F42" s="437" t="s">
        <v>405</v>
      </c>
      <c r="G42" s="388" t="s">
        <v>405</v>
      </c>
      <c r="H42" s="438" t="s">
        <v>406</v>
      </c>
      <c r="I42" s="388" t="s">
        <v>406</v>
      </c>
      <c r="J42" s="441" t="s">
        <v>406</v>
      </c>
      <c r="K42" s="439" t="s">
        <v>405</v>
      </c>
      <c r="L42" s="386" t="s">
        <v>406</v>
      </c>
      <c r="M42" s="438" t="s">
        <v>405</v>
      </c>
      <c r="N42" s="438" t="s">
        <v>405</v>
      </c>
      <c r="O42" s="388" t="s">
        <v>406</v>
      </c>
      <c r="P42" s="388" t="s">
        <v>405</v>
      </c>
      <c r="Q42" s="440" t="s">
        <v>406</v>
      </c>
      <c r="R42" s="440" t="s">
        <v>405</v>
      </c>
      <c r="S42" s="441" t="s">
        <v>406</v>
      </c>
      <c r="T42" s="438" t="s">
        <v>406</v>
      </c>
      <c r="U42" s="388" t="s">
        <v>405</v>
      </c>
      <c r="V42" s="386" t="s">
        <v>249</v>
      </c>
      <c r="W42" s="388" t="s">
        <v>405</v>
      </c>
      <c r="X42" s="387" t="s">
        <v>406</v>
      </c>
      <c r="Y42" s="438" t="s">
        <v>406</v>
      </c>
      <c r="Z42" s="442" t="s">
        <v>405</v>
      </c>
      <c r="AA42" s="443"/>
      <c r="AB42" s="319">
        <f t="shared" si="5"/>
        <v>52.173913043478258</v>
      </c>
      <c r="AC42" s="308"/>
      <c r="AD42" s="308"/>
      <c r="AE42" s="287"/>
      <c r="AF42" s="287"/>
      <c r="AG42" s="287"/>
      <c r="AH42" s="287">
        <f t="shared" si="6"/>
        <v>12</v>
      </c>
      <c r="AI42" s="287">
        <f t="shared" si="7"/>
        <v>11</v>
      </c>
      <c r="AJ42" s="287">
        <f t="shared" si="8"/>
        <v>1</v>
      </c>
      <c r="AK42" s="287">
        <f>(AH42/(AH42+AI42))*100</f>
        <v>52.173913043478258</v>
      </c>
      <c r="AL42" s="287"/>
      <c r="AM42" s="287"/>
      <c r="AN42" s="287"/>
      <c r="AO42" s="287"/>
    </row>
    <row r="43" spans="1:41" s="291" customFormat="1" ht="19" customHeight="1" x14ac:dyDescent="0.2">
      <c r="A43" s="302"/>
      <c r="B43" s="335" t="s">
        <v>493</v>
      </c>
      <c r="C43" s="437" t="s">
        <v>405</v>
      </c>
      <c r="D43" s="437" t="s">
        <v>405</v>
      </c>
      <c r="E43" s="437" t="s">
        <v>405</v>
      </c>
      <c r="F43" s="437" t="s">
        <v>405</v>
      </c>
      <c r="G43" s="437" t="s">
        <v>405</v>
      </c>
      <c r="H43" s="437" t="s">
        <v>405</v>
      </c>
      <c r="I43" s="437" t="s">
        <v>405</v>
      </c>
      <c r="J43" s="437" t="s">
        <v>405</v>
      </c>
      <c r="K43" s="437" t="s">
        <v>405</v>
      </c>
      <c r="L43" s="437" t="s">
        <v>405</v>
      </c>
      <c r="M43" s="438" t="s">
        <v>406</v>
      </c>
      <c r="N43" s="437" t="s">
        <v>405</v>
      </c>
      <c r="O43" s="437" t="s">
        <v>405</v>
      </c>
      <c r="P43" s="437" t="s">
        <v>405</v>
      </c>
      <c r="Q43" s="437" t="s">
        <v>405</v>
      </c>
      <c r="R43" s="438" t="s">
        <v>406</v>
      </c>
      <c r="S43" s="437" t="s">
        <v>405</v>
      </c>
      <c r="T43" s="437" t="s">
        <v>405</v>
      </c>
      <c r="U43" s="437" t="s">
        <v>405</v>
      </c>
      <c r="V43" s="437" t="s">
        <v>405</v>
      </c>
      <c r="W43" s="437" t="s">
        <v>405</v>
      </c>
      <c r="X43" s="437" t="s">
        <v>405</v>
      </c>
      <c r="Y43" s="437" t="s">
        <v>405</v>
      </c>
      <c r="Z43" s="438" t="s">
        <v>406</v>
      </c>
      <c r="AA43" s="471"/>
      <c r="AB43" s="333">
        <f>AK43</f>
        <v>12.5</v>
      </c>
      <c r="AC43" s="308"/>
      <c r="AD43" s="308"/>
      <c r="AE43" s="287"/>
      <c r="AF43" s="287"/>
      <c r="AG43" s="287"/>
      <c r="AH43" s="287">
        <f t="shared" si="6"/>
        <v>3</v>
      </c>
      <c r="AI43" s="287">
        <f t="shared" si="7"/>
        <v>21</v>
      </c>
      <c r="AJ43" s="287">
        <f t="shared" si="8"/>
        <v>0</v>
      </c>
      <c r="AK43" s="287">
        <f>(AH43/(AH43+AI43))*100</f>
        <v>12.5</v>
      </c>
      <c r="AL43" s="287"/>
      <c r="AM43" s="287"/>
      <c r="AN43" s="287"/>
      <c r="AO43" s="287"/>
    </row>
    <row r="44" spans="1:41" s="291" customFormat="1" ht="19" customHeight="1" x14ac:dyDescent="0.2">
      <c r="A44" s="302"/>
      <c r="B44" s="335" t="s">
        <v>43</v>
      </c>
      <c r="C44" s="386" t="s">
        <v>406</v>
      </c>
      <c r="D44" s="386" t="s">
        <v>406</v>
      </c>
      <c r="E44" s="388" t="s">
        <v>406</v>
      </c>
      <c r="F44" s="437" t="s">
        <v>405</v>
      </c>
      <c r="G44" s="388" t="s">
        <v>406</v>
      </c>
      <c r="H44" s="438" t="s">
        <v>405</v>
      </c>
      <c r="I44" s="388" t="s">
        <v>406</v>
      </c>
      <c r="J44" s="441" t="s">
        <v>406</v>
      </c>
      <c r="K44" s="439" t="s">
        <v>405</v>
      </c>
      <c r="L44" s="386" t="s">
        <v>405</v>
      </c>
      <c r="M44" s="438" t="s">
        <v>406</v>
      </c>
      <c r="N44" s="438" t="s">
        <v>405</v>
      </c>
      <c r="O44" s="388" t="s">
        <v>406</v>
      </c>
      <c r="P44" s="388" t="s">
        <v>405</v>
      </c>
      <c r="Q44" s="440" t="s">
        <v>405</v>
      </c>
      <c r="R44" s="440" t="s">
        <v>405</v>
      </c>
      <c r="S44" s="441" t="s">
        <v>405</v>
      </c>
      <c r="T44" s="438" t="s">
        <v>405</v>
      </c>
      <c r="U44" s="388" t="s">
        <v>405</v>
      </c>
      <c r="V44" s="386" t="s">
        <v>405</v>
      </c>
      <c r="W44" s="388" t="s">
        <v>405</v>
      </c>
      <c r="X44" s="387" t="s">
        <v>405</v>
      </c>
      <c r="Y44" s="438" t="s">
        <v>406</v>
      </c>
      <c r="Z44" s="442" t="s">
        <v>406</v>
      </c>
      <c r="AA44" s="443"/>
      <c r="AB44" s="319">
        <f t="shared" ref="AB44" si="9">AK44</f>
        <v>41.666666666666671</v>
      </c>
      <c r="AC44" s="308"/>
      <c r="AD44" s="308"/>
      <c r="AE44" s="287"/>
      <c r="AF44" s="287"/>
      <c r="AG44" s="287"/>
      <c r="AH44" s="287">
        <f t="shared" si="6"/>
        <v>10</v>
      </c>
      <c r="AI44" s="287">
        <f t="shared" si="7"/>
        <v>14</v>
      </c>
      <c r="AJ44" s="287">
        <f t="shared" si="8"/>
        <v>0</v>
      </c>
      <c r="AK44" s="287">
        <f t="shared" ref="AK44" si="10">(AH44/(AH44+AI44))*100</f>
        <v>41.666666666666671</v>
      </c>
      <c r="AL44" s="287"/>
      <c r="AM44" s="287"/>
      <c r="AN44" s="287"/>
      <c r="AO44" s="287"/>
    </row>
    <row r="45" spans="1:41" s="291" customFormat="1" ht="19" customHeight="1" thickBot="1" x14ac:dyDescent="0.25">
      <c r="A45" s="302"/>
      <c r="B45" s="351" t="s">
        <v>232</v>
      </c>
      <c r="C45" s="437" t="s">
        <v>405</v>
      </c>
      <c r="D45" s="437" t="s">
        <v>405</v>
      </c>
      <c r="E45" s="437" t="s">
        <v>405</v>
      </c>
      <c r="F45" s="437" t="s">
        <v>405</v>
      </c>
      <c r="G45" s="437" t="s">
        <v>405</v>
      </c>
      <c r="H45" s="437" t="s">
        <v>405</v>
      </c>
      <c r="I45" s="437" t="s">
        <v>405</v>
      </c>
      <c r="J45" s="437" t="s">
        <v>405</v>
      </c>
      <c r="K45" s="437" t="s">
        <v>405</v>
      </c>
      <c r="L45" s="437" t="s">
        <v>405</v>
      </c>
      <c r="M45" s="437" t="s">
        <v>405</v>
      </c>
      <c r="N45" s="437" t="s">
        <v>405</v>
      </c>
      <c r="O45" s="437" t="s">
        <v>405</v>
      </c>
      <c r="P45" s="437" t="s">
        <v>405</v>
      </c>
      <c r="Q45" s="437" t="s">
        <v>405</v>
      </c>
      <c r="R45" s="437" t="s">
        <v>405</v>
      </c>
      <c r="S45" s="437" t="s">
        <v>405</v>
      </c>
      <c r="T45" s="437" t="s">
        <v>405</v>
      </c>
      <c r="U45" s="437" t="s">
        <v>405</v>
      </c>
      <c r="V45" s="386" t="s">
        <v>406</v>
      </c>
      <c r="W45" s="437" t="s">
        <v>405</v>
      </c>
      <c r="X45" s="387" t="s">
        <v>406</v>
      </c>
      <c r="Y45" s="437" t="s">
        <v>405</v>
      </c>
      <c r="Z45" s="386" t="s">
        <v>406</v>
      </c>
      <c r="AA45" s="352"/>
      <c r="AB45" s="320">
        <f>AK45</f>
        <v>12.5</v>
      </c>
      <c r="AC45" s="308"/>
      <c r="AD45" s="308"/>
      <c r="AE45" s="287"/>
      <c r="AF45" s="287"/>
      <c r="AG45" s="287"/>
      <c r="AH45" s="287">
        <f t="shared" si="6"/>
        <v>3</v>
      </c>
      <c r="AI45" s="287">
        <f t="shared" si="7"/>
        <v>21</v>
      </c>
      <c r="AJ45" s="287">
        <f t="shared" si="8"/>
        <v>0</v>
      </c>
      <c r="AK45" s="287">
        <f>(AH45/(AH45+AI45))*100</f>
        <v>12.5</v>
      </c>
      <c r="AL45" s="287"/>
      <c r="AM45" s="287"/>
      <c r="AN45" s="287"/>
      <c r="AO45" s="287"/>
    </row>
    <row r="46" spans="1:41" s="292" customFormat="1" ht="4" customHeight="1" x14ac:dyDescent="0.2">
      <c r="A46" s="454"/>
      <c r="B46" s="300"/>
      <c r="C46" s="455"/>
      <c r="D46" s="455"/>
      <c r="E46" s="456"/>
      <c r="F46" s="457"/>
      <c r="G46" s="456"/>
      <c r="H46" s="455"/>
      <c r="I46" s="456"/>
      <c r="J46" s="458"/>
      <c r="K46" s="459"/>
      <c r="L46" s="455"/>
      <c r="M46" s="455"/>
      <c r="N46" s="455"/>
      <c r="O46" s="456"/>
      <c r="P46" s="456"/>
      <c r="Q46" s="460"/>
      <c r="R46" s="460"/>
      <c r="S46" s="458"/>
      <c r="T46" s="455"/>
      <c r="U46" s="456"/>
      <c r="V46" s="455"/>
      <c r="W46" s="456"/>
      <c r="X46" s="461"/>
      <c r="Y46" s="455"/>
      <c r="Z46" s="455"/>
      <c r="AA46" s="454"/>
      <c r="AB46" s="312"/>
      <c r="AC46" s="313"/>
      <c r="AD46" s="313"/>
      <c r="AE46" s="290"/>
      <c r="AF46" s="290"/>
      <c r="AG46" s="290"/>
      <c r="AH46" s="289"/>
      <c r="AI46" s="289"/>
      <c r="AJ46" s="289"/>
      <c r="AK46" s="289"/>
      <c r="AL46" s="289"/>
      <c r="AM46" s="289"/>
      <c r="AN46" s="289"/>
      <c r="AO46" s="289"/>
    </row>
    <row r="47" spans="1:41" s="291" customFormat="1" ht="19" customHeight="1" thickBot="1" x14ac:dyDescent="0.3">
      <c r="A47" s="302"/>
      <c r="B47" s="299" t="s">
        <v>408</v>
      </c>
      <c r="C47" s="378"/>
      <c r="D47" s="378"/>
      <c r="E47" s="375"/>
      <c r="F47" s="376"/>
      <c r="G47" s="375"/>
      <c r="H47" s="378"/>
      <c r="I47" s="375"/>
      <c r="J47" s="380"/>
      <c r="K47" s="377"/>
      <c r="L47" s="378"/>
      <c r="M47" s="378"/>
      <c r="N47" s="378"/>
      <c r="O47" s="375"/>
      <c r="P47" s="375"/>
      <c r="Q47" s="379"/>
      <c r="R47" s="379"/>
      <c r="S47" s="380"/>
      <c r="T47" s="378"/>
      <c r="U47" s="375"/>
      <c r="V47" s="378"/>
      <c r="W47" s="375"/>
      <c r="X47" s="381"/>
      <c r="Y47" s="378"/>
      <c r="Z47" s="378"/>
      <c r="AA47" s="302"/>
      <c r="AB47" s="309" t="s">
        <v>490</v>
      </c>
      <c r="AC47" s="308"/>
      <c r="AD47" s="308"/>
      <c r="AE47" s="287"/>
      <c r="AF47" s="287"/>
      <c r="AG47" s="287"/>
      <c r="AH47" s="287"/>
      <c r="AI47" s="287"/>
      <c r="AJ47" s="287"/>
      <c r="AK47" s="287"/>
      <c r="AL47" s="287"/>
      <c r="AM47" s="287"/>
      <c r="AN47" s="287"/>
      <c r="AO47" s="287"/>
    </row>
    <row r="48" spans="1:41" s="291" customFormat="1" ht="19" customHeight="1" x14ac:dyDescent="0.2">
      <c r="A48" s="302"/>
      <c r="B48" s="334" t="s">
        <v>45</v>
      </c>
      <c r="C48" s="382" t="s">
        <v>406</v>
      </c>
      <c r="D48" s="382" t="s">
        <v>406</v>
      </c>
      <c r="E48" s="383" t="s">
        <v>406</v>
      </c>
      <c r="F48" s="431" t="s">
        <v>406</v>
      </c>
      <c r="G48" s="383" t="s">
        <v>405</v>
      </c>
      <c r="H48" s="384" t="s">
        <v>405</v>
      </c>
      <c r="I48" s="383" t="s">
        <v>405</v>
      </c>
      <c r="J48" s="432" t="s">
        <v>405</v>
      </c>
      <c r="K48" s="383" t="s">
        <v>405</v>
      </c>
      <c r="L48" s="382" t="s">
        <v>405</v>
      </c>
      <c r="M48" s="384" t="s">
        <v>405</v>
      </c>
      <c r="N48" s="384" t="s">
        <v>405</v>
      </c>
      <c r="O48" s="383" t="s">
        <v>406</v>
      </c>
      <c r="P48" s="383" t="s">
        <v>405</v>
      </c>
      <c r="Q48" s="385" t="s">
        <v>406</v>
      </c>
      <c r="R48" s="385" t="s">
        <v>405</v>
      </c>
      <c r="S48" s="433" t="s">
        <v>405</v>
      </c>
      <c r="T48" s="384" t="s">
        <v>405</v>
      </c>
      <c r="U48" s="383" t="s">
        <v>406</v>
      </c>
      <c r="V48" s="382" t="s">
        <v>405</v>
      </c>
      <c r="W48" s="383" t="s">
        <v>405</v>
      </c>
      <c r="X48" s="434" t="s">
        <v>405</v>
      </c>
      <c r="Y48" s="384" t="s">
        <v>405</v>
      </c>
      <c r="Z48" s="435" t="s">
        <v>406</v>
      </c>
      <c r="AA48" s="436"/>
      <c r="AB48" s="321">
        <f>AK48</f>
        <v>33.333333333333329</v>
      </c>
      <c r="AC48" s="308"/>
      <c r="AD48" s="308"/>
      <c r="AE48" s="287"/>
      <c r="AF48" s="287"/>
      <c r="AG48" s="287"/>
      <c r="AH48" s="287">
        <f>COUNTIF(C48:Z48, "+")</f>
        <v>8</v>
      </c>
      <c r="AI48" s="287">
        <f>COUNTIF(C48:Z48, "-")</f>
        <v>16</v>
      </c>
      <c r="AJ48" s="287">
        <f>COUNTIF(C48:Z48, "U")</f>
        <v>0</v>
      </c>
      <c r="AK48" s="287">
        <f t="shared" si="4"/>
        <v>33.333333333333329</v>
      </c>
      <c r="AL48" s="287"/>
      <c r="AM48" s="287"/>
      <c r="AN48" s="287"/>
      <c r="AO48" s="287"/>
    </row>
    <row r="49" spans="1:41" s="291" customFormat="1" ht="19" customHeight="1" thickBot="1" x14ac:dyDescent="0.25">
      <c r="A49" s="302"/>
      <c r="B49" s="335" t="s">
        <v>23</v>
      </c>
      <c r="C49" s="386" t="s">
        <v>406</v>
      </c>
      <c r="D49" s="386" t="s">
        <v>406</v>
      </c>
      <c r="E49" s="388" t="s">
        <v>405</v>
      </c>
      <c r="F49" s="437" t="s">
        <v>405</v>
      </c>
      <c r="G49" s="388" t="s">
        <v>405</v>
      </c>
      <c r="H49" s="438" t="s">
        <v>405</v>
      </c>
      <c r="I49" s="388" t="s">
        <v>405</v>
      </c>
      <c r="J49" s="439" t="s">
        <v>405</v>
      </c>
      <c r="K49" s="388" t="s">
        <v>406</v>
      </c>
      <c r="L49" s="386" t="s">
        <v>405</v>
      </c>
      <c r="M49" s="438" t="s">
        <v>405</v>
      </c>
      <c r="N49" s="438" t="s">
        <v>405</v>
      </c>
      <c r="O49" s="388" t="s">
        <v>406</v>
      </c>
      <c r="P49" s="388" t="s">
        <v>405</v>
      </c>
      <c r="Q49" s="440" t="s">
        <v>406</v>
      </c>
      <c r="R49" s="440" t="s">
        <v>405</v>
      </c>
      <c r="S49" s="441" t="s">
        <v>405</v>
      </c>
      <c r="T49" s="438" t="s">
        <v>405</v>
      </c>
      <c r="U49" s="388" t="s">
        <v>406</v>
      </c>
      <c r="V49" s="386" t="s">
        <v>406</v>
      </c>
      <c r="W49" s="388" t="s">
        <v>405</v>
      </c>
      <c r="X49" s="387" t="s">
        <v>406</v>
      </c>
      <c r="Y49" s="438" t="s">
        <v>406</v>
      </c>
      <c r="Z49" s="442" t="s">
        <v>405</v>
      </c>
      <c r="AA49" s="352"/>
      <c r="AB49" s="322">
        <f>AK49</f>
        <v>37.5</v>
      </c>
      <c r="AC49" s="308"/>
      <c r="AD49" s="308"/>
      <c r="AE49" s="287"/>
      <c r="AF49" s="287"/>
      <c r="AG49" s="287"/>
      <c r="AH49" s="287">
        <f>COUNTIF(C49:Z49, "+")</f>
        <v>9</v>
      </c>
      <c r="AI49" s="287">
        <f>COUNTIF(C49:Z49, "-")</f>
        <v>15</v>
      </c>
      <c r="AJ49" s="287">
        <f>COUNTIF(C49:Z49, "U")</f>
        <v>0</v>
      </c>
      <c r="AK49" s="287">
        <f t="shared" si="4"/>
        <v>37.5</v>
      </c>
      <c r="AL49" s="287"/>
      <c r="AM49" s="287"/>
      <c r="AN49" s="287"/>
      <c r="AO49" s="287"/>
    </row>
    <row r="50" spans="1:41" s="292" customFormat="1" ht="55" customHeight="1" thickBot="1" x14ac:dyDescent="0.25">
      <c r="A50" s="444"/>
      <c r="B50" s="336" t="s">
        <v>426</v>
      </c>
      <c r="C50" s="445"/>
      <c r="D50" s="445"/>
      <c r="E50" s="446"/>
      <c r="F50" s="447"/>
      <c r="G50" s="446" t="s">
        <v>415</v>
      </c>
      <c r="H50" s="448" t="s">
        <v>417</v>
      </c>
      <c r="I50" s="446"/>
      <c r="J50" s="450"/>
      <c r="K50" s="446"/>
      <c r="L50" s="445" t="s">
        <v>442</v>
      </c>
      <c r="M50" s="448" t="s">
        <v>416</v>
      </c>
      <c r="N50" s="448" t="s">
        <v>418</v>
      </c>
      <c r="O50" s="446"/>
      <c r="P50" s="446"/>
      <c r="Q50" s="451"/>
      <c r="R50" s="451" t="s">
        <v>417</v>
      </c>
      <c r="S50" s="449"/>
      <c r="T50" s="448"/>
      <c r="U50" s="446"/>
      <c r="V50" s="445" t="s">
        <v>442</v>
      </c>
      <c r="W50" s="446"/>
      <c r="X50" s="452"/>
      <c r="Y50" s="448"/>
      <c r="Z50" s="472"/>
      <c r="AA50" s="454"/>
      <c r="AB50" s="312"/>
      <c r="AC50" s="313"/>
      <c r="AD50" s="313"/>
      <c r="AE50" s="290"/>
      <c r="AF50" s="290"/>
      <c r="AG50" s="290"/>
      <c r="AH50" s="289"/>
      <c r="AI50" s="289"/>
      <c r="AJ50" s="289"/>
      <c r="AK50" s="289"/>
      <c r="AL50" s="289"/>
      <c r="AM50" s="289"/>
      <c r="AN50" s="289"/>
      <c r="AO50" s="289"/>
    </row>
    <row r="51" spans="1:41" s="292" customFormat="1" ht="4" customHeight="1" x14ac:dyDescent="0.2">
      <c r="A51" s="454"/>
      <c r="B51" s="300"/>
      <c r="C51" s="455"/>
      <c r="D51" s="455"/>
      <c r="E51" s="456"/>
      <c r="F51" s="457"/>
      <c r="G51" s="456"/>
      <c r="H51" s="455"/>
      <c r="I51" s="456"/>
      <c r="J51" s="459"/>
      <c r="K51" s="456"/>
      <c r="L51" s="455"/>
      <c r="M51" s="455"/>
      <c r="N51" s="455"/>
      <c r="O51" s="456"/>
      <c r="P51" s="456"/>
      <c r="Q51" s="460"/>
      <c r="R51" s="460"/>
      <c r="S51" s="458"/>
      <c r="T51" s="455"/>
      <c r="U51" s="456"/>
      <c r="V51" s="455"/>
      <c r="W51" s="456"/>
      <c r="X51" s="461"/>
      <c r="Y51" s="455"/>
      <c r="Z51" s="455"/>
      <c r="AA51" s="454"/>
      <c r="AB51" s="312"/>
      <c r="AC51" s="313"/>
      <c r="AD51" s="313"/>
      <c r="AE51" s="290"/>
      <c r="AF51" s="290"/>
      <c r="AG51" s="290"/>
      <c r="AH51" s="289"/>
      <c r="AI51" s="289"/>
      <c r="AJ51" s="289"/>
      <c r="AK51" s="289"/>
      <c r="AL51" s="289"/>
      <c r="AM51" s="289"/>
      <c r="AN51" s="289"/>
      <c r="AO51" s="289"/>
    </row>
    <row r="52" spans="1:41" s="291" customFormat="1" ht="19" customHeight="1" thickBot="1" x14ac:dyDescent="0.3">
      <c r="A52" s="302"/>
      <c r="B52" s="299" t="s">
        <v>409</v>
      </c>
      <c r="C52" s="374"/>
      <c r="D52" s="374"/>
      <c r="E52" s="375"/>
      <c r="F52" s="376"/>
      <c r="G52" s="375"/>
      <c r="H52" s="374"/>
      <c r="I52" s="375"/>
      <c r="J52" s="377"/>
      <c r="K52" s="375"/>
      <c r="L52" s="374"/>
      <c r="M52" s="378"/>
      <c r="N52" s="374"/>
      <c r="O52" s="375"/>
      <c r="P52" s="375"/>
      <c r="Q52" s="379"/>
      <c r="R52" s="379"/>
      <c r="S52" s="380"/>
      <c r="T52" s="378"/>
      <c r="U52" s="375"/>
      <c r="V52" s="374"/>
      <c r="W52" s="375"/>
      <c r="X52" s="381"/>
      <c r="Y52" s="378"/>
      <c r="Z52" s="374"/>
      <c r="AA52" s="302"/>
      <c r="AB52" s="309" t="s">
        <v>490</v>
      </c>
      <c r="AC52" s="308"/>
      <c r="AD52" s="308"/>
      <c r="AE52" s="287"/>
      <c r="AF52" s="287"/>
      <c r="AG52" s="287"/>
      <c r="AH52" s="287"/>
      <c r="AI52" s="287"/>
      <c r="AJ52" s="287"/>
      <c r="AK52" s="287"/>
      <c r="AL52" s="287"/>
      <c r="AM52" s="287"/>
      <c r="AN52" s="287"/>
      <c r="AO52" s="287"/>
    </row>
    <row r="53" spans="1:41" s="291" customFormat="1" ht="19" customHeight="1" x14ac:dyDescent="0.2">
      <c r="A53" s="302"/>
      <c r="B53" s="334" t="s">
        <v>46</v>
      </c>
      <c r="C53" s="382" t="s">
        <v>406</v>
      </c>
      <c r="D53" s="382" t="s">
        <v>406</v>
      </c>
      <c r="E53" s="383" t="s">
        <v>406</v>
      </c>
      <c r="F53" s="431" t="s">
        <v>406</v>
      </c>
      <c r="G53" s="383" t="s">
        <v>405</v>
      </c>
      <c r="H53" s="384" t="s">
        <v>406</v>
      </c>
      <c r="I53" s="383" t="s">
        <v>406</v>
      </c>
      <c r="J53" s="432" t="s">
        <v>405</v>
      </c>
      <c r="K53" s="383" t="s">
        <v>406</v>
      </c>
      <c r="L53" s="382" t="s">
        <v>406</v>
      </c>
      <c r="M53" s="384" t="s">
        <v>406</v>
      </c>
      <c r="N53" s="384" t="s">
        <v>405</v>
      </c>
      <c r="O53" s="383" t="s">
        <v>406</v>
      </c>
      <c r="P53" s="383" t="s">
        <v>406</v>
      </c>
      <c r="Q53" s="385" t="s">
        <v>406</v>
      </c>
      <c r="R53" s="385" t="s">
        <v>405</v>
      </c>
      <c r="S53" s="433" t="s">
        <v>405</v>
      </c>
      <c r="T53" s="384" t="s">
        <v>406</v>
      </c>
      <c r="U53" s="383" t="s">
        <v>406</v>
      </c>
      <c r="V53" s="382" t="s">
        <v>405</v>
      </c>
      <c r="W53" s="383" t="s">
        <v>405</v>
      </c>
      <c r="X53" s="434" t="s">
        <v>406</v>
      </c>
      <c r="Y53" s="384" t="s">
        <v>406</v>
      </c>
      <c r="Z53" s="435" t="s">
        <v>406</v>
      </c>
      <c r="AA53" s="436"/>
      <c r="AB53" s="321">
        <f>AK53</f>
        <v>70.833333333333343</v>
      </c>
      <c r="AC53" s="308"/>
      <c r="AD53" s="308"/>
      <c r="AE53" s="287"/>
      <c r="AF53" s="287"/>
      <c r="AG53" s="287"/>
      <c r="AH53" s="287">
        <f>COUNTIF(C53:Z53, "+")</f>
        <v>17</v>
      </c>
      <c r="AI53" s="287">
        <f>COUNTIF(C53:Z53, "-")</f>
        <v>7</v>
      </c>
      <c r="AJ53" s="287">
        <f>COUNTIF(C53:Z53, "U")</f>
        <v>0</v>
      </c>
      <c r="AK53" s="287">
        <f t="shared" si="4"/>
        <v>70.833333333333343</v>
      </c>
      <c r="AL53" s="287"/>
      <c r="AM53" s="287"/>
      <c r="AN53" s="287"/>
      <c r="AO53" s="287"/>
    </row>
    <row r="54" spans="1:41" s="291" customFormat="1" ht="19" customHeight="1" x14ac:dyDescent="0.2">
      <c r="A54" s="302"/>
      <c r="B54" s="335" t="s">
        <v>47</v>
      </c>
      <c r="C54" s="386" t="s">
        <v>405</v>
      </c>
      <c r="D54" s="386" t="s">
        <v>405</v>
      </c>
      <c r="E54" s="388" t="s">
        <v>405</v>
      </c>
      <c r="F54" s="437" t="s">
        <v>406</v>
      </c>
      <c r="G54" s="388" t="s">
        <v>405</v>
      </c>
      <c r="H54" s="438" t="s">
        <v>405</v>
      </c>
      <c r="I54" s="388" t="s">
        <v>405</v>
      </c>
      <c r="J54" s="439" t="s">
        <v>405</v>
      </c>
      <c r="K54" s="388" t="s">
        <v>406</v>
      </c>
      <c r="L54" s="386" t="s">
        <v>405</v>
      </c>
      <c r="M54" s="438" t="s">
        <v>406</v>
      </c>
      <c r="N54" s="438" t="s">
        <v>406</v>
      </c>
      <c r="O54" s="388" t="s">
        <v>405</v>
      </c>
      <c r="P54" s="388" t="s">
        <v>405</v>
      </c>
      <c r="Q54" s="440" t="s">
        <v>405</v>
      </c>
      <c r="R54" s="440" t="s">
        <v>405</v>
      </c>
      <c r="S54" s="441" t="s">
        <v>405</v>
      </c>
      <c r="T54" s="438" t="s">
        <v>406</v>
      </c>
      <c r="U54" s="388" t="s">
        <v>405</v>
      </c>
      <c r="V54" s="386" t="s">
        <v>405</v>
      </c>
      <c r="W54" s="388" t="s">
        <v>405</v>
      </c>
      <c r="X54" s="387" t="s">
        <v>405</v>
      </c>
      <c r="Y54" s="438" t="s">
        <v>405</v>
      </c>
      <c r="Z54" s="442" t="s">
        <v>406</v>
      </c>
      <c r="AA54" s="443"/>
      <c r="AB54" s="323">
        <f t="shared" ref="AB54:AB55" si="11">AK54</f>
        <v>25</v>
      </c>
      <c r="AC54" s="308"/>
      <c r="AD54" s="308"/>
      <c r="AE54" s="287"/>
      <c r="AF54" s="287"/>
      <c r="AG54" s="287"/>
      <c r="AH54" s="287">
        <f>COUNTIF(C54:Z54, "+")</f>
        <v>6</v>
      </c>
      <c r="AI54" s="287">
        <f>COUNTIF(C54:Z54, "-")</f>
        <v>18</v>
      </c>
      <c r="AJ54" s="287">
        <f>COUNTIF(C54:Z54, "U")</f>
        <v>0</v>
      </c>
      <c r="AK54" s="287">
        <f t="shared" si="4"/>
        <v>25</v>
      </c>
      <c r="AL54" s="287"/>
      <c r="AM54" s="287"/>
      <c r="AN54" s="287"/>
      <c r="AO54" s="287"/>
    </row>
    <row r="55" spans="1:41" s="291" customFormat="1" ht="19" customHeight="1" thickBot="1" x14ac:dyDescent="0.25">
      <c r="A55" s="302"/>
      <c r="B55" s="351" t="s">
        <v>333</v>
      </c>
      <c r="C55" s="386" t="s">
        <v>406</v>
      </c>
      <c r="D55" s="386" t="s">
        <v>406</v>
      </c>
      <c r="E55" s="388" t="s">
        <v>406</v>
      </c>
      <c r="F55" s="437" t="s">
        <v>405</v>
      </c>
      <c r="G55" s="388" t="s">
        <v>405</v>
      </c>
      <c r="H55" s="438" t="s">
        <v>405</v>
      </c>
      <c r="I55" s="388" t="s">
        <v>405</v>
      </c>
      <c r="J55" s="439" t="s">
        <v>406</v>
      </c>
      <c r="K55" s="388" t="s">
        <v>405</v>
      </c>
      <c r="L55" s="386" t="s">
        <v>405</v>
      </c>
      <c r="M55" s="438" t="s">
        <v>406</v>
      </c>
      <c r="N55" s="438" t="s">
        <v>405</v>
      </c>
      <c r="O55" s="388" t="s">
        <v>405</v>
      </c>
      <c r="P55" s="388" t="s">
        <v>405</v>
      </c>
      <c r="Q55" s="440" t="s">
        <v>405</v>
      </c>
      <c r="R55" s="440" t="s">
        <v>405</v>
      </c>
      <c r="S55" s="441" t="s">
        <v>405</v>
      </c>
      <c r="T55" s="438" t="s">
        <v>405</v>
      </c>
      <c r="U55" s="388" t="s">
        <v>405</v>
      </c>
      <c r="V55" s="386" t="s">
        <v>405</v>
      </c>
      <c r="W55" s="388" t="s">
        <v>405</v>
      </c>
      <c r="X55" s="387" t="s">
        <v>405</v>
      </c>
      <c r="Y55" s="438" t="s">
        <v>406</v>
      </c>
      <c r="Z55" s="442" t="s">
        <v>405</v>
      </c>
      <c r="AA55" s="352"/>
      <c r="AB55" s="322">
        <f t="shared" si="11"/>
        <v>25</v>
      </c>
      <c r="AC55" s="308"/>
      <c r="AD55" s="308"/>
      <c r="AE55" s="287"/>
      <c r="AF55" s="287"/>
      <c r="AG55" s="287"/>
      <c r="AH55" s="287">
        <f>COUNTIF(C55:Z55, "+")</f>
        <v>6</v>
      </c>
      <c r="AI55" s="287">
        <f>COUNTIF(C55:Z55, "-")</f>
        <v>18</v>
      </c>
      <c r="AJ55" s="287">
        <f>COUNTIF(C55:Z55, "U")</f>
        <v>0</v>
      </c>
      <c r="AK55" s="287">
        <f t="shared" si="4"/>
        <v>25</v>
      </c>
      <c r="AL55" s="287"/>
      <c r="AM55" s="287"/>
      <c r="AN55" s="287"/>
      <c r="AO55" s="287"/>
    </row>
    <row r="56" spans="1:41" s="292" customFormat="1" ht="4" customHeight="1" x14ac:dyDescent="0.2">
      <c r="A56" s="454"/>
      <c r="B56" s="300"/>
      <c r="C56" s="455"/>
      <c r="D56" s="455"/>
      <c r="E56" s="456"/>
      <c r="F56" s="457"/>
      <c r="G56" s="456"/>
      <c r="H56" s="455"/>
      <c r="I56" s="456"/>
      <c r="J56" s="458"/>
      <c r="K56" s="459"/>
      <c r="L56" s="455"/>
      <c r="M56" s="455"/>
      <c r="N56" s="455"/>
      <c r="O56" s="456"/>
      <c r="P56" s="456"/>
      <c r="Q56" s="460"/>
      <c r="R56" s="460"/>
      <c r="S56" s="458"/>
      <c r="T56" s="455"/>
      <c r="U56" s="456"/>
      <c r="V56" s="455"/>
      <c r="W56" s="456"/>
      <c r="X56" s="461"/>
      <c r="Y56" s="455"/>
      <c r="Z56" s="455"/>
      <c r="AA56" s="454"/>
      <c r="AB56" s="312"/>
      <c r="AC56" s="313"/>
      <c r="AD56" s="313"/>
      <c r="AE56" s="290"/>
      <c r="AF56" s="290"/>
      <c r="AG56" s="290"/>
      <c r="AH56" s="289"/>
      <c r="AI56" s="289"/>
      <c r="AJ56" s="289"/>
      <c r="AK56" s="289"/>
      <c r="AL56" s="289"/>
      <c r="AM56" s="289"/>
      <c r="AN56" s="289"/>
      <c r="AO56" s="289"/>
    </row>
    <row r="57" spans="1:41" s="291" customFormat="1" ht="19" customHeight="1" thickBot="1" x14ac:dyDescent="0.3">
      <c r="A57" s="302"/>
      <c r="B57" s="299" t="s">
        <v>411</v>
      </c>
      <c r="C57" s="473"/>
      <c r="D57" s="473"/>
      <c r="E57" s="474"/>
      <c r="F57" s="475"/>
      <c r="G57" s="474"/>
      <c r="H57" s="473"/>
      <c r="I57" s="474"/>
      <c r="J57" s="476"/>
      <c r="K57" s="477"/>
      <c r="L57" s="473"/>
      <c r="M57" s="473"/>
      <c r="N57" s="473"/>
      <c r="O57" s="474"/>
      <c r="P57" s="474"/>
      <c r="Q57" s="478"/>
      <c r="R57" s="478"/>
      <c r="S57" s="476"/>
      <c r="T57" s="473"/>
      <c r="U57" s="474"/>
      <c r="V57" s="473"/>
      <c r="W57" s="474"/>
      <c r="X57" s="479"/>
      <c r="Y57" s="473"/>
      <c r="Z57" s="473"/>
      <c r="AA57" s="302"/>
      <c r="AB57" s="309" t="s">
        <v>490</v>
      </c>
      <c r="AC57" s="308"/>
      <c r="AD57" s="308"/>
      <c r="AE57" s="287"/>
      <c r="AF57" s="287"/>
      <c r="AG57" s="287"/>
      <c r="AH57" s="287"/>
      <c r="AI57" s="287"/>
      <c r="AJ57" s="287"/>
      <c r="AK57" s="287"/>
      <c r="AL57" s="287"/>
      <c r="AM57" s="287"/>
      <c r="AN57" s="287"/>
      <c r="AO57" s="287"/>
    </row>
    <row r="58" spans="1:41" s="291" customFormat="1" ht="19" customHeight="1" x14ac:dyDescent="0.2">
      <c r="A58" s="302"/>
      <c r="B58" s="334" t="s">
        <v>420</v>
      </c>
      <c r="C58" s="480" t="s">
        <v>249</v>
      </c>
      <c r="D58" s="480" t="s">
        <v>249</v>
      </c>
      <c r="E58" s="383" t="s">
        <v>249</v>
      </c>
      <c r="F58" s="431" t="s">
        <v>405</v>
      </c>
      <c r="G58" s="383" t="s">
        <v>405</v>
      </c>
      <c r="H58" s="383" t="s">
        <v>406</v>
      </c>
      <c r="I58" s="383" t="s">
        <v>405</v>
      </c>
      <c r="J58" s="383" t="s">
        <v>406</v>
      </c>
      <c r="K58" s="383" t="s">
        <v>406</v>
      </c>
      <c r="L58" s="480" t="s">
        <v>249</v>
      </c>
      <c r="M58" s="384" t="s">
        <v>405</v>
      </c>
      <c r="N58" s="383" t="s">
        <v>406</v>
      </c>
      <c r="O58" s="383" t="s">
        <v>406</v>
      </c>
      <c r="P58" s="383" t="s">
        <v>249</v>
      </c>
      <c r="Q58" s="385" t="s">
        <v>405</v>
      </c>
      <c r="R58" s="385" t="s">
        <v>405</v>
      </c>
      <c r="S58" s="385" t="s">
        <v>249</v>
      </c>
      <c r="T58" s="384" t="s">
        <v>405</v>
      </c>
      <c r="U58" s="383" t="s">
        <v>405</v>
      </c>
      <c r="V58" s="480" t="s">
        <v>249</v>
      </c>
      <c r="W58" s="383" t="s">
        <v>249</v>
      </c>
      <c r="X58" s="434" t="s">
        <v>249</v>
      </c>
      <c r="Y58" s="384" t="s">
        <v>405</v>
      </c>
      <c r="Z58" s="481" t="s">
        <v>405</v>
      </c>
      <c r="AA58" s="436"/>
      <c r="AB58" s="317">
        <f>AK58</f>
        <v>33.333333333333329</v>
      </c>
      <c r="AC58" s="308"/>
      <c r="AD58" s="308"/>
      <c r="AE58" s="287"/>
      <c r="AF58" s="287"/>
      <c r="AG58" s="287"/>
      <c r="AH58" s="287">
        <f>COUNTIF(C58:Z58, "+")</f>
        <v>5</v>
      </c>
      <c r="AI58" s="287">
        <f>COUNTIF(C58:Z58, "-")</f>
        <v>10</v>
      </c>
      <c r="AJ58" s="287">
        <f>COUNTIF(C58:Z58, "U")</f>
        <v>9</v>
      </c>
      <c r="AK58" s="287">
        <f t="shared" si="4"/>
        <v>33.333333333333329</v>
      </c>
      <c r="AL58" s="287"/>
      <c r="AM58" s="287"/>
      <c r="AN58" s="287"/>
      <c r="AO58" s="287"/>
    </row>
    <row r="59" spans="1:41" s="291" customFormat="1" ht="19" customHeight="1" thickBot="1" x14ac:dyDescent="0.25">
      <c r="A59" s="302"/>
      <c r="B59" s="351" t="s">
        <v>285</v>
      </c>
      <c r="C59" s="386" t="s">
        <v>406</v>
      </c>
      <c r="D59" s="386" t="s">
        <v>406</v>
      </c>
      <c r="E59" s="388" t="s">
        <v>406</v>
      </c>
      <c r="F59" s="437" t="s">
        <v>406</v>
      </c>
      <c r="G59" s="388" t="s">
        <v>405</v>
      </c>
      <c r="H59" s="438" t="s">
        <v>406</v>
      </c>
      <c r="I59" s="388" t="s">
        <v>406</v>
      </c>
      <c r="J59" s="441" t="s">
        <v>406</v>
      </c>
      <c r="K59" s="439" t="s">
        <v>406</v>
      </c>
      <c r="L59" s="386" t="s">
        <v>405</v>
      </c>
      <c r="M59" s="438" t="s">
        <v>406</v>
      </c>
      <c r="N59" s="438" t="s">
        <v>405</v>
      </c>
      <c r="O59" s="388" t="s">
        <v>406</v>
      </c>
      <c r="P59" s="388" t="s">
        <v>406</v>
      </c>
      <c r="Q59" s="440" t="s">
        <v>406</v>
      </c>
      <c r="R59" s="440" t="s">
        <v>405</v>
      </c>
      <c r="S59" s="440" t="s">
        <v>249</v>
      </c>
      <c r="T59" s="438" t="s">
        <v>406</v>
      </c>
      <c r="U59" s="388" t="s">
        <v>405</v>
      </c>
      <c r="V59" s="386" t="s">
        <v>405</v>
      </c>
      <c r="W59" s="388" t="s">
        <v>406</v>
      </c>
      <c r="X59" s="387" t="s">
        <v>406</v>
      </c>
      <c r="Y59" s="438" t="s">
        <v>406</v>
      </c>
      <c r="Z59" s="442" t="s">
        <v>406</v>
      </c>
      <c r="AA59" s="352"/>
      <c r="AB59" s="320">
        <f t="shared" ref="AB59" si="12">AK59</f>
        <v>73.91304347826086</v>
      </c>
      <c r="AC59" s="308"/>
      <c r="AD59" s="308"/>
      <c r="AE59" s="287"/>
      <c r="AF59" s="287"/>
      <c r="AG59" s="287"/>
      <c r="AH59" s="287">
        <f>COUNTIF(C59:Z59, "+")</f>
        <v>17</v>
      </c>
      <c r="AI59" s="287">
        <f>COUNTIF(C59:Z59, "-")</f>
        <v>6</v>
      </c>
      <c r="AJ59" s="287">
        <f>COUNTIF(C59:Z59, "U")</f>
        <v>1</v>
      </c>
      <c r="AK59" s="287">
        <f t="shared" si="4"/>
        <v>73.91304347826086</v>
      </c>
      <c r="AL59" s="287"/>
      <c r="AM59" s="287"/>
      <c r="AN59" s="287"/>
      <c r="AO59" s="287"/>
    </row>
    <row r="60" spans="1:41" s="291" customFormat="1" ht="4" customHeight="1" x14ac:dyDescent="0.2">
      <c r="A60" s="302"/>
      <c r="B60" s="302"/>
      <c r="C60" s="482"/>
      <c r="D60" s="482"/>
      <c r="E60" s="483"/>
      <c r="F60" s="484"/>
      <c r="G60" s="483"/>
      <c r="H60" s="482"/>
      <c r="I60" s="483"/>
      <c r="J60" s="485"/>
      <c r="K60" s="486"/>
      <c r="L60" s="482"/>
      <c r="M60" s="482"/>
      <c r="N60" s="482"/>
      <c r="O60" s="483"/>
      <c r="P60" s="483"/>
      <c r="Q60" s="487"/>
      <c r="R60" s="487"/>
      <c r="S60" s="485"/>
      <c r="T60" s="482"/>
      <c r="U60" s="483"/>
      <c r="V60" s="482"/>
      <c r="W60" s="483"/>
      <c r="X60" s="488"/>
      <c r="Y60" s="482"/>
      <c r="Z60" s="482"/>
      <c r="AA60" s="302"/>
      <c r="AB60" s="307"/>
      <c r="AC60" s="308"/>
      <c r="AD60" s="308"/>
      <c r="AE60" s="287"/>
      <c r="AF60" s="287"/>
      <c r="AG60" s="287"/>
      <c r="AH60" s="287"/>
      <c r="AI60" s="287"/>
      <c r="AJ60" s="287"/>
      <c r="AK60" s="287"/>
      <c r="AL60" s="287"/>
      <c r="AM60" s="287"/>
      <c r="AN60" s="287"/>
      <c r="AO60" s="287"/>
    </row>
    <row r="61" spans="1:41" s="289" customFormat="1" ht="23" customHeight="1" thickBot="1" x14ac:dyDescent="0.3">
      <c r="A61" s="489"/>
      <c r="B61" s="299" t="s">
        <v>509</v>
      </c>
      <c r="C61" s="490"/>
      <c r="D61" s="490"/>
      <c r="E61" s="490"/>
      <c r="F61" s="490"/>
      <c r="G61" s="490"/>
      <c r="H61" s="490"/>
      <c r="I61" s="490"/>
      <c r="J61" s="490"/>
      <c r="K61" s="490"/>
      <c r="L61" s="490"/>
      <c r="M61" s="490"/>
      <c r="N61" s="490"/>
      <c r="O61" s="490"/>
      <c r="P61" s="490"/>
      <c r="Q61" s="490"/>
      <c r="R61" s="490"/>
      <c r="S61" s="490"/>
      <c r="T61" s="490"/>
      <c r="U61" s="490"/>
      <c r="V61" s="490"/>
      <c r="W61" s="490"/>
      <c r="X61" s="490"/>
      <c r="Y61" s="490"/>
      <c r="Z61" s="490"/>
      <c r="AA61" s="454"/>
      <c r="AB61" s="309" t="s">
        <v>490</v>
      </c>
      <c r="AC61" s="313"/>
      <c r="AD61" s="313"/>
      <c r="AE61" s="290"/>
      <c r="AF61" s="290"/>
      <c r="AG61" s="290"/>
      <c r="AH61" s="288"/>
      <c r="AI61" s="288"/>
      <c r="AJ61" s="288"/>
      <c r="AK61" s="288"/>
    </row>
    <row r="62" spans="1:41" s="289" customFormat="1" ht="23" customHeight="1" thickBot="1" x14ac:dyDescent="0.25">
      <c r="A62" s="489"/>
      <c r="B62" s="338" t="s">
        <v>436</v>
      </c>
      <c r="C62" s="491" t="s">
        <v>406</v>
      </c>
      <c r="D62" s="491" t="s">
        <v>405</v>
      </c>
      <c r="E62" s="492" t="s">
        <v>405</v>
      </c>
      <c r="F62" s="492" t="s">
        <v>406</v>
      </c>
      <c r="G62" s="492" t="s">
        <v>406</v>
      </c>
      <c r="H62" s="492" t="s">
        <v>406</v>
      </c>
      <c r="I62" s="492" t="s">
        <v>405</v>
      </c>
      <c r="J62" s="492" t="s">
        <v>405</v>
      </c>
      <c r="K62" s="492" t="s">
        <v>405</v>
      </c>
      <c r="L62" s="491" t="s">
        <v>405</v>
      </c>
      <c r="M62" s="492" t="s">
        <v>405</v>
      </c>
      <c r="N62" s="492" t="s">
        <v>406</v>
      </c>
      <c r="O62" s="492" t="s">
        <v>405</v>
      </c>
      <c r="P62" s="492" t="s">
        <v>406</v>
      </c>
      <c r="Q62" s="492" t="s">
        <v>405</v>
      </c>
      <c r="R62" s="492" t="s">
        <v>406</v>
      </c>
      <c r="S62" s="492" t="s">
        <v>405</v>
      </c>
      <c r="T62" s="492" t="s">
        <v>405</v>
      </c>
      <c r="U62" s="492" t="s">
        <v>249</v>
      </c>
      <c r="V62" s="491" t="s">
        <v>405</v>
      </c>
      <c r="W62" s="492" t="s">
        <v>406</v>
      </c>
      <c r="X62" s="492" t="s">
        <v>406</v>
      </c>
      <c r="Y62" s="492" t="s">
        <v>405</v>
      </c>
      <c r="Z62" s="493" t="s">
        <v>405</v>
      </c>
      <c r="AA62" s="494"/>
      <c r="AB62" s="324">
        <f>AK62</f>
        <v>39.130434782608695</v>
      </c>
      <c r="AC62" s="313"/>
      <c r="AD62" s="313"/>
      <c r="AE62" s="290"/>
      <c r="AF62" s="290"/>
      <c r="AG62" s="290"/>
      <c r="AH62" s="287">
        <f>COUNTIF(C62:Z62, "+")</f>
        <v>9</v>
      </c>
      <c r="AI62" s="287">
        <f>COUNTIF(C62:Z62, "-")</f>
        <v>14</v>
      </c>
      <c r="AJ62" s="287">
        <f>COUNTIF(C62:Z62, "U")</f>
        <v>1</v>
      </c>
      <c r="AK62" s="287">
        <f t="shared" ref="AK62" si="13">(AH62/(AH62+AI62))*100</f>
        <v>39.130434782608695</v>
      </c>
    </row>
    <row r="63" spans="1:41" s="289" customFormat="1" ht="23" customHeight="1" x14ac:dyDescent="0.2">
      <c r="A63" s="489"/>
      <c r="B63" s="339" t="s">
        <v>429</v>
      </c>
      <c r="C63" s="495" t="s">
        <v>406</v>
      </c>
      <c r="D63" s="496"/>
      <c r="E63" s="497"/>
      <c r="F63" s="495" t="s">
        <v>405</v>
      </c>
      <c r="G63" s="495" t="s">
        <v>405</v>
      </c>
      <c r="H63" s="495" t="s">
        <v>405</v>
      </c>
      <c r="I63" s="498"/>
      <c r="J63" s="496"/>
      <c r="K63" s="496"/>
      <c r="L63" s="496"/>
      <c r="M63" s="499"/>
      <c r="N63" s="495" t="s">
        <v>406</v>
      </c>
      <c r="O63" s="500"/>
      <c r="P63" s="495" t="s">
        <v>405</v>
      </c>
      <c r="Q63" s="496"/>
      <c r="R63" s="501" t="s">
        <v>405</v>
      </c>
      <c r="S63" s="499"/>
      <c r="T63" s="498"/>
      <c r="U63" s="497"/>
      <c r="V63" s="496"/>
      <c r="W63" s="495" t="s">
        <v>406</v>
      </c>
      <c r="X63" s="495" t="s">
        <v>406</v>
      </c>
      <c r="Y63" s="500"/>
      <c r="Z63" s="502"/>
      <c r="AA63" s="503"/>
      <c r="AB63" s="325">
        <f>AK63</f>
        <v>44.444444444444443</v>
      </c>
      <c r="AC63" s="313"/>
      <c r="AD63" s="313"/>
      <c r="AE63" s="290"/>
      <c r="AF63" s="290"/>
      <c r="AG63" s="290"/>
      <c r="AH63" s="287">
        <f>COUNTIF(C63:Z63, "+")</f>
        <v>4</v>
      </c>
      <c r="AI63" s="287">
        <f>COUNTIF(C63:Z63, "-")</f>
        <v>5</v>
      </c>
      <c r="AJ63" s="287">
        <f>COUNTIF(Q63:AH63, "U")</f>
        <v>0</v>
      </c>
      <c r="AK63" s="289">
        <f>AH63/AH62*100</f>
        <v>44.444444444444443</v>
      </c>
    </row>
    <row r="64" spans="1:41" s="289" customFormat="1" ht="23" customHeight="1" thickBot="1" x14ac:dyDescent="0.25">
      <c r="A64" s="489"/>
      <c r="B64" s="340" t="s">
        <v>421</v>
      </c>
      <c r="C64" s="504" t="s">
        <v>405</v>
      </c>
      <c r="D64" s="498"/>
      <c r="E64" s="497"/>
      <c r="F64" s="504" t="s">
        <v>405</v>
      </c>
      <c r="G64" s="504" t="s">
        <v>405</v>
      </c>
      <c r="H64" s="504" t="s">
        <v>406</v>
      </c>
      <c r="I64" s="498"/>
      <c r="J64" s="498"/>
      <c r="K64" s="498"/>
      <c r="L64" s="498"/>
      <c r="M64" s="499"/>
      <c r="N64" s="504" t="s">
        <v>405</v>
      </c>
      <c r="O64" s="500"/>
      <c r="P64" s="504" t="s">
        <v>406</v>
      </c>
      <c r="Q64" s="498"/>
      <c r="R64" s="504" t="s">
        <v>406</v>
      </c>
      <c r="S64" s="499"/>
      <c r="T64" s="498"/>
      <c r="U64" s="497"/>
      <c r="V64" s="498"/>
      <c r="W64" s="504" t="s">
        <v>405</v>
      </c>
      <c r="X64" s="504" t="s">
        <v>405</v>
      </c>
      <c r="Y64" s="500"/>
      <c r="Z64" s="505"/>
      <c r="AA64" s="506"/>
      <c r="AB64" s="326">
        <f>AK64</f>
        <v>33.333333333333329</v>
      </c>
      <c r="AC64" s="313"/>
      <c r="AD64" s="313"/>
      <c r="AE64" s="290"/>
      <c r="AF64" s="290"/>
      <c r="AG64" s="290"/>
      <c r="AH64" s="287">
        <f>COUNTIF(C64:Z64, "+")</f>
        <v>3</v>
      </c>
      <c r="AI64" s="287">
        <f>COUNTIF(C64:Z64, "-")</f>
        <v>6</v>
      </c>
      <c r="AJ64" s="287">
        <f>COUNTIF(Q64:AH64, "U")</f>
        <v>0</v>
      </c>
      <c r="AK64" s="289">
        <f>AH64/AH62*100</f>
        <v>33.333333333333329</v>
      </c>
    </row>
    <row r="65" spans="1:39" s="289" customFormat="1" ht="97" customHeight="1" thickBot="1" x14ac:dyDescent="0.25">
      <c r="A65" s="303"/>
      <c r="B65" s="341" t="s">
        <v>426</v>
      </c>
      <c r="C65" s="507"/>
      <c r="D65" s="508"/>
      <c r="E65" s="509"/>
      <c r="F65" s="510" t="s">
        <v>499</v>
      </c>
      <c r="G65" s="510" t="s">
        <v>440</v>
      </c>
      <c r="H65" s="510"/>
      <c r="I65" s="508"/>
      <c r="J65" s="511"/>
      <c r="K65" s="511"/>
      <c r="L65" s="508"/>
      <c r="M65" s="512"/>
      <c r="N65" s="510"/>
      <c r="O65" s="513"/>
      <c r="P65" s="510" t="s">
        <v>430</v>
      </c>
      <c r="Q65" s="514"/>
      <c r="R65" s="510" t="s">
        <v>422</v>
      </c>
      <c r="S65" s="515"/>
      <c r="T65" s="514"/>
      <c r="U65" s="516"/>
      <c r="V65" s="514"/>
      <c r="W65" s="510"/>
      <c r="X65" s="510" t="s">
        <v>475</v>
      </c>
      <c r="Y65" s="513"/>
      <c r="Z65" s="517"/>
      <c r="AA65" s="454"/>
      <c r="AB65" s="312"/>
      <c r="AC65" s="313"/>
      <c r="AD65" s="313"/>
      <c r="AE65" s="290"/>
      <c r="AF65" s="290"/>
      <c r="AG65" s="290"/>
    </row>
    <row r="66" spans="1:39" ht="4" customHeight="1" x14ac:dyDescent="0.2">
      <c r="A66" s="303"/>
      <c r="C66" s="518"/>
      <c r="D66" s="518"/>
      <c r="E66" s="518"/>
      <c r="F66" s="518"/>
      <c r="G66" s="518"/>
      <c r="H66" s="518"/>
      <c r="I66" s="518"/>
      <c r="J66" s="518"/>
      <c r="K66" s="518"/>
      <c r="L66" s="518"/>
      <c r="M66" s="518"/>
      <c r="N66" s="518"/>
      <c r="O66" s="518"/>
      <c r="P66" s="518"/>
      <c r="Q66" s="518"/>
      <c r="R66" s="518"/>
      <c r="S66" s="518"/>
      <c r="T66" s="518"/>
      <c r="U66" s="518"/>
      <c r="V66" s="518"/>
      <c r="W66" s="518"/>
      <c r="X66" s="518"/>
      <c r="Y66" s="518"/>
      <c r="Z66" s="518"/>
      <c r="AA66" s="302"/>
      <c r="AH66" s="288"/>
      <c r="AI66" s="288"/>
      <c r="AJ66" s="288"/>
      <c r="AK66" s="288"/>
      <c r="AL66" s="288"/>
      <c r="AM66" s="288"/>
    </row>
    <row r="67" spans="1:39" s="289" customFormat="1" ht="23" customHeight="1" thickBot="1" x14ac:dyDescent="0.3">
      <c r="A67" s="444"/>
      <c r="B67" s="299" t="s">
        <v>438</v>
      </c>
      <c r="C67" s="490"/>
      <c r="D67" s="490"/>
      <c r="E67" s="490"/>
      <c r="F67" s="490"/>
      <c r="G67" s="490"/>
      <c r="H67" s="490"/>
      <c r="I67" s="490"/>
      <c r="J67" s="490"/>
      <c r="K67" s="490"/>
      <c r="L67" s="490"/>
      <c r="M67" s="490"/>
      <c r="N67" s="490"/>
      <c r="O67" s="490"/>
      <c r="P67" s="490"/>
      <c r="Q67" s="490"/>
      <c r="R67" s="490"/>
      <c r="S67" s="490"/>
      <c r="T67" s="490"/>
      <c r="U67" s="490"/>
      <c r="V67" s="490"/>
      <c r="W67" s="490"/>
      <c r="X67" s="490"/>
      <c r="Y67" s="490"/>
      <c r="Z67" s="490"/>
      <c r="AA67" s="519"/>
      <c r="AB67" s="309" t="s">
        <v>490</v>
      </c>
      <c r="AC67" s="313"/>
      <c r="AD67" s="313"/>
      <c r="AE67" s="295"/>
      <c r="AF67" s="295"/>
      <c r="AG67" s="295"/>
      <c r="AH67" s="295"/>
    </row>
    <row r="68" spans="1:39" s="289" customFormat="1" ht="23" customHeight="1" thickBot="1" x14ac:dyDescent="0.3">
      <c r="A68" s="444"/>
      <c r="B68" s="338" t="s">
        <v>437</v>
      </c>
      <c r="C68" s="520" t="s">
        <v>405</v>
      </c>
      <c r="D68" s="520" t="s">
        <v>405</v>
      </c>
      <c r="E68" s="521" t="s">
        <v>405</v>
      </c>
      <c r="F68" s="522" t="s">
        <v>406</v>
      </c>
      <c r="G68" s="521" t="s">
        <v>405</v>
      </c>
      <c r="H68" s="522" t="s">
        <v>406</v>
      </c>
      <c r="I68" s="522" t="s">
        <v>406</v>
      </c>
      <c r="J68" s="521" t="s">
        <v>405</v>
      </c>
      <c r="K68" s="521" t="s">
        <v>405</v>
      </c>
      <c r="L68" s="520" t="s">
        <v>405</v>
      </c>
      <c r="M68" s="521" t="s">
        <v>405</v>
      </c>
      <c r="N68" s="521" t="s">
        <v>405</v>
      </c>
      <c r="O68" s="521" t="s">
        <v>405</v>
      </c>
      <c r="P68" s="521" t="s">
        <v>405</v>
      </c>
      <c r="Q68" s="521" t="s">
        <v>405</v>
      </c>
      <c r="R68" s="521" t="s">
        <v>405</v>
      </c>
      <c r="S68" s="522" t="s">
        <v>406</v>
      </c>
      <c r="T68" s="521" t="s">
        <v>405</v>
      </c>
      <c r="U68" s="521" t="s">
        <v>405</v>
      </c>
      <c r="V68" s="520" t="s">
        <v>405</v>
      </c>
      <c r="W68" s="522" t="s">
        <v>406</v>
      </c>
      <c r="X68" s="521" t="s">
        <v>405</v>
      </c>
      <c r="Y68" s="521" t="s">
        <v>405</v>
      </c>
      <c r="Z68" s="523" t="s">
        <v>405</v>
      </c>
      <c r="AA68" s="524"/>
      <c r="AB68" s="327">
        <f>AK68</f>
        <v>20.833333333333336</v>
      </c>
      <c r="AC68" s="314"/>
      <c r="AD68" s="314"/>
      <c r="AE68" s="296"/>
      <c r="AF68" s="296"/>
      <c r="AG68" s="296"/>
      <c r="AH68" s="287">
        <f>COUNTIF(C68:Z68, "+")</f>
        <v>5</v>
      </c>
      <c r="AI68" s="287">
        <f>COUNTIF(C68:Z68, "-")</f>
        <v>19</v>
      </c>
      <c r="AJ68" s="287">
        <f>COUNTIF(C68:Z68, "U")</f>
        <v>0</v>
      </c>
      <c r="AK68" s="288">
        <f t="shared" ref="AK68" si="14">(AH68/(AH68+AI68))*100</f>
        <v>20.833333333333336</v>
      </c>
    </row>
    <row r="69" spans="1:39" ht="20" customHeight="1" x14ac:dyDescent="0.25">
      <c r="A69" s="303"/>
      <c r="B69" s="342" t="s">
        <v>515</v>
      </c>
      <c r="C69" s="525"/>
      <c r="D69" s="525"/>
      <c r="E69" s="526"/>
      <c r="F69" s="527" t="s">
        <v>405</v>
      </c>
      <c r="G69" s="526"/>
      <c r="H69" s="528" t="s">
        <v>406</v>
      </c>
      <c r="I69" s="528" t="s">
        <v>406</v>
      </c>
      <c r="J69" s="529"/>
      <c r="K69" s="529"/>
      <c r="L69" s="525"/>
      <c r="M69" s="529"/>
      <c r="N69" s="525"/>
      <c r="O69" s="529"/>
      <c r="P69" s="529"/>
      <c r="Q69" s="530"/>
      <c r="R69" s="529"/>
      <c r="S69" s="527" t="s">
        <v>405</v>
      </c>
      <c r="T69" s="531"/>
      <c r="U69" s="529"/>
      <c r="V69" s="525"/>
      <c r="W69" s="528" t="s">
        <v>406</v>
      </c>
      <c r="X69" s="529"/>
      <c r="Y69" s="530"/>
      <c r="Z69" s="532"/>
      <c r="AA69" s="533"/>
      <c r="AB69" s="328">
        <f>AK69</f>
        <v>60</v>
      </c>
      <c r="AC69" s="315"/>
      <c r="AD69" s="315"/>
      <c r="AE69" s="298"/>
      <c r="AF69" s="298"/>
      <c r="AG69" s="298"/>
      <c r="AH69" s="287">
        <f>COUNTIF(C69:Z69, "+")</f>
        <v>3</v>
      </c>
      <c r="AI69" s="287">
        <f>COUNTIF(C69:Z69, "-")</f>
        <v>2</v>
      </c>
      <c r="AJ69" s="287">
        <f>COUNTIF(Q69:AH69, "U")</f>
        <v>0</v>
      </c>
      <c r="AK69" s="289">
        <f>AH69/AH68*100</f>
        <v>60</v>
      </c>
      <c r="AL69" s="288"/>
      <c r="AM69" s="288"/>
    </row>
    <row r="70" spans="1:39" ht="20" customHeight="1" x14ac:dyDescent="0.2">
      <c r="A70" s="303"/>
      <c r="B70" s="343" t="s">
        <v>516</v>
      </c>
      <c r="C70" s="534"/>
      <c r="D70" s="534"/>
      <c r="E70" s="526"/>
      <c r="F70" s="437" t="s">
        <v>406</v>
      </c>
      <c r="G70" s="526"/>
      <c r="H70" s="362" t="s">
        <v>405</v>
      </c>
      <c r="I70" s="535" t="s">
        <v>405</v>
      </c>
      <c r="J70" s="530"/>
      <c r="K70" s="530"/>
      <c r="L70" s="534"/>
      <c r="M70" s="530"/>
      <c r="N70" s="534"/>
      <c r="O70" s="530"/>
      <c r="P70" s="530"/>
      <c r="Q70" s="530"/>
      <c r="R70" s="534"/>
      <c r="S70" s="535" t="s">
        <v>405</v>
      </c>
      <c r="T70" s="531"/>
      <c r="U70" s="530"/>
      <c r="V70" s="534"/>
      <c r="W70" s="535" t="s">
        <v>405</v>
      </c>
      <c r="X70" s="530"/>
      <c r="Y70" s="534"/>
      <c r="Z70" s="532"/>
      <c r="AA70" s="471"/>
      <c r="AB70" s="333">
        <f>AK70</f>
        <v>20</v>
      </c>
      <c r="AE70" s="297"/>
      <c r="AF70" s="297"/>
      <c r="AG70" s="297"/>
      <c r="AH70" s="287">
        <f>COUNTIF(C70:Z70, "+")</f>
        <v>1</v>
      </c>
      <c r="AI70" s="287">
        <f>COUNTIF(C70:Z70, "-")</f>
        <v>4</v>
      </c>
      <c r="AJ70" s="287">
        <f>COUNTIF(Q70:AH70, "U")</f>
        <v>0</v>
      </c>
      <c r="AK70" s="289">
        <f>AH70/AH68*100</f>
        <v>20</v>
      </c>
      <c r="AL70" s="288"/>
      <c r="AM70" s="288"/>
    </row>
    <row r="71" spans="1:39" ht="20" customHeight="1" thickBot="1" x14ac:dyDescent="0.25">
      <c r="A71" s="303"/>
      <c r="B71" s="344" t="s">
        <v>517</v>
      </c>
      <c r="C71" s="538"/>
      <c r="D71" s="538"/>
      <c r="E71" s="552"/>
      <c r="F71" s="536" t="s">
        <v>405</v>
      </c>
      <c r="G71" s="556"/>
      <c r="H71" s="536" t="s">
        <v>405</v>
      </c>
      <c r="I71" s="536" t="s">
        <v>405</v>
      </c>
      <c r="J71" s="538"/>
      <c r="K71" s="538"/>
      <c r="L71" s="538"/>
      <c r="M71" s="538"/>
      <c r="N71" s="538"/>
      <c r="O71" s="538"/>
      <c r="P71" s="538"/>
      <c r="Q71" s="554"/>
      <c r="R71" s="538"/>
      <c r="S71" s="557" t="s">
        <v>406</v>
      </c>
      <c r="T71" s="553"/>
      <c r="U71" s="537"/>
      <c r="V71" s="538"/>
      <c r="W71" s="536" t="s">
        <v>405</v>
      </c>
      <c r="X71" s="537"/>
      <c r="Y71" s="554"/>
      <c r="Z71" s="555"/>
      <c r="AA71" s="352"/>
      <c r="AB71" s="320">
        <f>AK71</f>
        <v>20</v>
      </c>
      <c r="AE71" s="297"/>
      <c r="AF71" s="297"/>
      <c r="AG71" s="297"/>
      <c r="AH71" s="287">
        <f>COUNTIF(C71:Z71, "+")</f>
        <v>1</v>
      </c>
      <c r="AI71" s="287">
        <f>COUNTIF(C71:Z71, "-")</f>
        <v>4</v>
      </c>
      <c r="AJ71" s="287">
        <f>COUNTIF(Q71:AH71, "U")</f>
        <v>0</v>
      </c>
      <c r="AK71" s="289">
        <f>AH71/AH68*100</f>
        <v>20</v>
      </c>
      <c r="AL71" s="288"/>
      <c r="AM71" s="288"/>
    </row>
    <row r="72" spans="1:39" ht="4" customHeight="1" x14ac:dyDescent="0.2">
      <c r="A72" s="303"/>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39"/>
      <c r="AE72" s="297"/>
      <c r="AF72" s="297"/>
      <c r="AG72" s="297"/>
      <c r="AH72" s="297"/>
      <c r="AI72" s="288"/>
      <c r="AJ72" s="288"/>
      <c r="AK72" s="288"/>
      <c r="AL72" s="288"/>
      <c r="AM72" s="288"/>
    </row>
    <row r="73" spans="1:39" ht="22" thickBot="1" x14ac:dyDescent="0.3">
      <c r="A73" s="303"/>
      <c r="B73" s="299" t="s">
        <v>423</v>
      </c>
      <c r="C73" s="540"/>
      <c r="D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39"/>
      <c r="AB73" s="309" t="s">
        <v>490</v>
      </c>
      <c r="AE73" s="297"/>
      <c r="AF73" s="297"/>
      <c r="AG73" s="297"/>
      <c r="AH73" s="297"/>
      <c r="AI73" s="288"/>
      <c r="AJ73" s="288"/>
      <c r="AK73" s="288"/>
      <c r="AL73" s="288"/>
      <c r="AM73" s="288"/>
    </row>
    <row r="74" spans="1:39" ht="22" thickBot="1" x14ac:dyDescent="0.25">
      <c r="A74" s="303"/>
      <c r="B74" s="338" t="s">
        <v>439</v>
      </c>
      <c r="C74" s="520" t="s">
        <v>406</v>
      </c>
      <c r="D74" s="520" t="s">
        <v>406</v>
      </c>
      <c r="E74" s="521" t="s">
        <v>406</v>
      </c>
      <c r="F74" s="521" t="s">
        <v>406</v>
      </c>
      <c r="G74" s="521" t="s">
        <v>406</v>
      </c>
      <c r="H74" s="521" t="s">
        <v>406</v>
      </c>
      <c r="I74" s="521" t="s">
        <v>406</v>
      </c>
      <c r="J74" s="521" t="s">
        <v>406</v>
      </c>
      <c r="K74" s="521" t="s">
        <v>406</v>
      </c>
      <c r="L74" s="520" t="s">
        <v>405</v>
      </c>
      <c r="M74" s="522" t="s">
        <v>405</v>
      </c>
      <c r="N74" s="521" t="s">
        <v>406</v>
      </c>
      <c r="O74" s="522" t="s">
        <v>405</v>
      </c>
      <c r="P74" s="521" t="s">
        <v>406</v>
      </c>
      <c r="Q74" s="521" t="s">
        <v>406</v>
      </c>
      <c r="R74" s="521" t="s">
        <v>406</v>
      </c>
      <c r="S74" s="522" t="s">
        <v>405</v>
      </c>
      <c r="T74" s="522" t="s">
        <v>405</v>
      </c>
      <c r="U74" s="522" t="s">
        <v>405</v>
      </c>
      <c r="V74" s="520" t="s">
        <v>406</v>
      </c>
      <c r="W74" s="521" t="s">
        <v>406</v>
      </c>
      <c r="X74" s="521" t="s">
        <v>406</v>
      </c>
      <c r="Y74" s="521" t="s">
        <v>406</v>
      </c>
      <c r="Z74" s="523" t="s">
        <v>406</v>
      </c>
      <c r="AA74" s="436"/>
      <c r="AB74" s="317">
        <f t="shared" ref="AB74:AB79" si="15">AK74</f>
        <v>75</v>
      </c>
      <c r="AE74" s="297"/>
      <c r="AF74" s="297"/>
      <c r="AG74" s="297"/>
      <c r="AH74" s="287">
        <f t="shared" ref="AH74:AH79" si="16">COUNTIF(C74:Z74, "+")</f>
        <v>18</v>
      </c>
      <c r="AI74" s="287">
        <f t="shared" ref="AI74:AI79" si="17">COUNTIF(C74:Z74, "-")</f>
        <v>6</v>
      </c>
      <c r="AJ74" s="287">
        <f>COUNTIF(C74:Z74, "U")</f>
        <v>0</v>
      </c>
      <c r="AK74" s="288">
        <f t="shared" ref="AK74" si="18">(AH74/(AH74+AI74))*100</f>
        <v>75</v>
      </c>
      <c r="AL74" s="288"/>
      <c r="AM74" s="288"/>
    </row>
    <row r="75" spans="1:39" ht="21" x14ac:dyDescent="0.2">
      <c r="A75" s="303"/>
      <c r="B75" s="342" t="s">
        <v>85</v>
      </c>
      <c r="C75" s="358" t="s">
        <v>405</v>
      </c>
      <c r="D75" s="358" t="s">
        <v>405</v>
      </c>
      <c r="E75" s="359" t="s">
        <v>406</v>
      </c>
      <c r="F75" s="359" t="s">
        <v>406</v>
      </c>
      <c r="G75" s="359" t="s">
        <v>405</v>
      </c>
      <c r="H75" s="359" t="s">
        <v>405</v>
      </c>
      <c r="I75" s="359" t="s">
        <v>405</v>
      </c>
      <c r="J75" s="359" t="s">
        <v>406</v>
      </c>
      <c r="K75" s="359" t="s">
        <v>405</v>
      </c>
      <c r="L75" s="525"/>
      <c r="M75" s="534"/>
      <c r="N75" s="359" t="s">
        <v>405</v>
      </c>
      <c r="O75" s="541"/>
      <c r="P75" s="359" t="s">
        <v>405</v>
      </c>
      <c r="Q75" s="359" t="s">
        <v>406</v>
      </c>
      <c r="R75" s="359" t="s">
        <v>405</v>
      </c>
      <c r="S75" s="534"/>
      <c r="T75" s="534"/>
      <c r="U75" s="531"/>
      <c r="V75" s="358" t="s">
        <v>406</v>
      </c>
      <c r="W75" s="359" t="s">
        <v>405</v>
      </c>
      <c r="X75" s="359" t="s">
        <v>405</v>
      </c>
      <c r="Y75" s="359" t="s">
        <v>406</v>
      </c>
      <c r="Z75" s="360" t="s">
        <v>405</v>
      </c>
      <c r="AA75" s="443"/>
      <c r="AB75" s="319">
        <f t="shared" si="15"/>
        <v>33.333333333333329</v>
      </c>
      <c r="AE75" s="297"/>
      <c r="AF75" s="297"/>
      <c r="AG75" s="297"/>
      <c r="AH75" s="287">
        <f t="shared" si="16"/>
        <v>6</v>
      </c>
      <c r="AI75" s="287">
        <f t="shared" si="17"/>
        <v>12</v>
      </c>
      <c r="AJ75" s="287">
        <f>COUNTIF(Q75:AH75, "U")</f>
        <v>0</v>
      </c>
      <c r="AK75" s="289">
        <f>AH75/AH74*100</f>
        <v>33.333333333333329</v>
      </c>
      <c r="AL75" s="288"/>
      <c r="AM75" s="288"/>
    </row>
    <row r="76" spans="1:39" ht="21" x14ac:dyDescent="0.2">
      <c r="A76" s="303"/>
      <c r="B76" s="343" t="s">
        <v>425</v>
      </c>
      <c r="C76" s="361" t="s">
        <v>405</v>
      </c>
      <c r="D76" s="361" t="s">
        <v>405</v>
      </c>
      <c r="E76" s="362" t="s">
        <v>406</v>
      </c>
      <c r="F76" s="362" t="s">
        <v>405</v>
      </c>
      <c r="G76" s="362" t="s">
        <v>406</v>
      </c>
      <c r="H76" s="362" t="s">
        <v>405</v>
      </c>
      <c r="I76" s="362" t="s">
        <v>405</v>
      </c>
      <c r="J76" s="362" t="s">
        <v>405</v>
      </c>
      <c r="K76" s="362" t="s">
        <v>405</v>
      </c>
      <c r="L76" s="534"/>
      <c r="M76" s="534"/>
      <c r="N76" s="362" t="s">
        <v>406</v>
      </c>
      <c r="O76" s="534"/>
      <c r="P76" s="361" t="s">
        <v>405</v>
      </c>
      <c r="Q76" s="362" t="s">
        <v>405</v>
      </c>
      <c r="R76" s="362" t="s">
        <v>405</v>
      </c>
      <c r="S76" s="534"/>
      <c r="T76" s="534"/>
      <c r="U76" s="531"/>
      <c r="V76" s="361" t="s">
        <v>405</v>
      </c>
      <c r="W76" s="362" t="s">
        <v>405</v>
      </c>
      <c r="X76" s="362" t="s">
        <v>405</v>
      </c>
      <c r="Y76" s="362" t="s">
        <v>405</v>
      </c>
      <c r="Z76" s="363" t="s">
        <v>405</v>
      </c>
      <c r="AA76" s="443"/>
      <c r="AB76" s="319">
        <f t="shared" si="15"/>
        <v>16.666666666666664</v>
      </c>
      <c r="AE76" s="297"/>
      <c r="AF76" s="297"/>
      <c r="AG76" s="297"/>
      <c r="AH76" s="287">
        <f t="shared" si="16"/>
        <v>3</v>
      </c>
      <c r="AI76" s="287">
        <f t="shared" si="17"/>
        <v>15</v>
      </c>
      <c r="AJ76" s="287">
        <f>COUNTIF(Q76:AH76, "U")</f>
        <v>0</v>
      </c>
      <c r="AK76" s="289">
        <f>AH76/AH74*100</f>
        <v>16.666666666666664</v>
      </c>
      <c r="AL76" s="288"/>
      <c r="AM76" s="288"/>
    </row>
    <row r="77" spans="1:39" ht="21" x14ac:dyDescent="0.2">
      <c r="A77" s="303"/>
      <c r="B77" s="343" t="s">
        <v>428</v>
      </c>
      <c r="C77" s="361" t="s">
        <v>405</v>
      </c>
      <c r="D77" s="361" t="s">
        <v>405</v>
      </c>
      <c r="E77" s="362" t="s">
        <v>406</v>
      </c>
      <c r="F77" s="361" t="s">
        <v>405</v>
      </c>
      <c r="G77" s="361" t="s">
        <v>405</v>
      </c>
      <c r="H77" s="361" t="s">
        <v>405</v>
      </c>
      <c r="I77" s="361" t="s">
        <v>405</v>
      </c>
      <c r="J77" s="362" t="s">
        <v>406</v>
      </c>
      <c r="K77" s="361" t="s">
        <v>405</v>
      </c>
      <c r="L77" s="534"/>
      <c r="M77" s="534"/>
      <c r="N77" s="361" t="s">
        <v>405</v>
      </c>
      <c r="O77" s="534"/>
      <c r="P77" s="361" t="s">
        <v>405</v>
      </c>
      <c r="Q77" s="361" t="s">
        <v>405</v>
      </c>
      <c r="R77" s="362" t="s">
        <v>406</v>
      </c>
      <c r="S77" s="534"/>
      <c r="T77" s="534"/>
      <c r="U77" s="531"/>
      <c r="V77" s="361" t="s">
        <v>405</v>
      </c>
      <c r="W77" s="361" t="s">
        <v>405</v>
      </c>
      <c r="X77" s="361" t="s">
        <v>405</v>
      </c>
      <c r="Y77" s="361" t="s">
        <v>405</v>
      </c>
      <c r="Z77" s="361" t="s">
        <v>405</v>
      </c>
      <c r="AA77" s="471"/>
      <c r="AB77" s="333">
        <f>AK78</f>
        <v>16.666666666666664</v>
      </c>
      <c r="AE77" s="297"/>
      <c r="AF77" s="297"/>
      <c r="AG77" s="297"/>
      <c r="AH77" s="287">
        <f t="shared" si="16"/>
        <v>3</v>
      </c>
      <c r="AI77" s="287">
        <f t="shared" si="17"/>
        <v>15</v>
      </c>
      <c r="AJ77" s="287">
        <f>COUNTIF(Q77:AH77, "U")</f>
        <v>0</v>
      </c>
      <c r="AK77" s="289">
        <f>AH77/AH74*100</f>
        <v>16.666666666666664</v>
      </c>
      <c r="AL77" s="288"/>
      <c r="AM77" s="288"/>
    </row>
    <row r="78" spans="1:39" ht="21" x14ac:dyDescent="0.2">
      <c r="A78" s="303"/>
      <c r="B78" s="343" t="s">
        <v>424</v>
      </c>
      <c r="C78" s="361" t="s">
        <v>405</v>
      </c>
      <c r="D78" s="361" t="s">
        <v>405</v>
      </c>
      <c r="E78" s="361" t="s">
        <v>405</v>
      </c>
      <c r="F78" s="361" t="s">
        <v>405</v>
      </c>
      <c r="G78" s="361" t="s">
        <v>405</v>
      </c>
      <c r="H78" s="362" t="s">
        <v>406</v>
      </c>
      <c r="I78" s="361" t="s">
        <v>405</v>
      </c>
      <c r="J78" s="361" t="s">
        <v>405</v>
      </c>
      <c r="K78" s="362" t="s">
        <v>406</v>
      </c>
      <c r="L78" s="534"/>
      <c r="M78" s="534"/>
      <c r="N78" s="361" t="s">
        <v>405</v>
      </c>
      <c r="O78" s="534"/>
      <c r="P78" s="361" t="s">
        <v>405</v>
      </c>
      <c r="Q78" s="361" t="s">
        <v>405</v>
      </c>
      <c r="R78" s="361" t="s">
        <v>405</v>
      </c>
      <c r="S78" s="534"/>
      <c r="T78" s="534"/>
      <c r="U78" s="531"/>
      <c r="V78" s="361" t="s">
        <v>405</v>
      </c>
      <c r="W78" s="361" t="s">
        <v>405</v>
      </c>
      <c r="X78" s="361" t="s">
        <v>405</v>
      </c>
      <c r="Y78" s="361" t="s">
        <v>405</v>
      </c>
      <c r="Z78" s="362" t="s">
        <v>406</v>
      </c>
      <c r="AA78" s="471"/>
      <c r="AB78" s="333">
        <f>AK78</f>
        <v>16.666666666666664</v>
      </c>
      <c r="AE78" s="297"/>
      <c r="AF78" s="297"/>
      <c r="AG78" s="297"/>
      <c r="AH78" s="287">
        <f t="shared" si="16"/>
        <v>3</v>
      </c>
      <c r="AI78" s="287">
        <f t="shared" si="17"/>
        <v>15</v>
      </c>
      <c r="AJ78" s="287">
        <f>COUNTIF(Q78:AH78, "U")</f>
        <v>0</v>
      </c>
      <c r="AK78" s="289">
        <f>AH78/AH74*100</f>
        <v>16.666666666666664</v>
      </c>
      <c r="AL78" s="288"/>
      <c r="AM78" s="288"/>
    </row>
    <row r="79" spans="1:39" ht="22" thickBot="1" x14ac:dyDescent="0.25">
      <c r="A79" s="303"/>
      <c r="B79" s="343" t="s">
        <v>241</v>
      </c>
      <c r="C79" s="361" t="s">
        <v>406</v>
      </c>
      <c r="D79" s="361" t="s">
        <v>406</v>
      </c>
      <c r="E79" s="362" t="s">
        <v>405</v>
      </c>
      <c r="F79" s="362" t="s">
        <v>405</v>
      </c>
      <c r="G79" s="362" t="s">
        <v>405</v>
      </c>
      <c r="H79" s="362" t="s">
        <v>406</v>
      </c>
      <c r="I79" s="362" t="s">
        <v>405</v>
      </c>
      <c r="J79" s="362" t="s">
        <v>405</v>
      </c>
      <c r="K79" s="362" t="s">
        <v>405</v>
      </c>
      <c r="L79" s="534"/>
      <c r="M79" s="534"/>
      <c r="N79" s="362" t="s">
        <v>405</v>
      </c>
      <c r="O79" s="534"/>
      <c r="P79" s="361" t="s">
        <v>406</v>
      </c>
      <c r="Q79" s="362" t="s">
        <v>405</v>
      </c>
      <c r="R79" s="362" t="s">
        <v>405</v>
      </c>
      <c r="S79" s="534"/>
      <c r="T79" s="534"/>
      <c r="U79" s="531"/>
      <c r="V79" s="361" t="s">
        <v>405</v>
      </c>
      <c r="W79" s="362" t="s">
        <v>405</v>
      </c>
      <c r="X79" s="362" t="s">
        <v>405</v>
      </c>
      <c r="Y79" s="362" t="s">
        <v>405</v>
      </c>
      <c r="Z79" s="363" t="s">
        <v>405</v>
      </c>
      <c r="AA79" s="352"/>
      <c r="AB79" s="320">
        <f t="shared" si="15"/>
        <v>22.222222222222221</v>
      </c>
      <c r="AE79" s="297"/>
      <c r="AF79" s="297"/>
      <c r="AG79" s="297"/>
      <c r="AH79" s="287">
        <f t="shared" si="16"/>
        <v>4</v>
      </c>
      <c r="AI79" s="287">
        <f t="shared" si="17"/>
        <v>14</v>
      </c>
      <c r="AJ79" s="287">
        <f>COUNTIF(Q79:AH79, "U")</f>
        <v>0</v>
      </c>
      <c r="AK79" s="289">
        <f>AH79/AH74*100</f>
        <v>22.222222222222221</v>
      </c>
      <c r="AL79" s="288"/>
      <c r="AM79" s="288"/>
    </row>
    <row r="80" spans="1:39" ht="72" customHeight="1" thickBot="1" x14ac:dyDescent="0.25">
      <c r="A80" s="303"/>
      <c r="B80" s="344" t="s">
        <v>426</v>
      </c>
      <c r="C80" s="542"/>
      <c r="D80" s="543"/>
      <c r="E80" s="446"/>
      <c r="F80" s="544"/>
      <c r="G80" s="446" t="s">
        <v>427</v>
      </c>
      <c r="H80" s="448"/>
      <c r="I80" s="446" t="s">
        <v>287</v>
      </c>
      <c r="J80" s="449"/>
      <c r="K80" s="450"/>
      <c r="L80" s="545"/>
      <c r="M80" s="546"/>
      <c r="N80" s="544"/>
      <c r="O80" s="547"/>
      <c r="P80" s="544"/>
      <c r="Q80" s="544"/>
      <c r="R80" s="448"/>
      <c r="S80" s="548"/>
      <c r="T80" s="546"/>
      <c r="U80" s="549"/>
      <c r="V80" s="542"/>
      <c r="W80" s="446" t="s">
        <v>320</v>
      </c>
      <c r="X80" s="452" t="s">
        <v>505</v>
      </c>
      <c r="Y80" s="544"/>
      <c r="Z80" s="550"/>
      <c r="AA80" s="539"/>
      <c r="AE80" s="297"/>
      <c r="AF80" s="297"/>
      <c r="AG80" s="297"/>
      <c r="AH80" s="297"/>
      <c r="AI80" s="288"/>
      <c r="AJ80" s="288"/>
      <c r="AK80" s="288"/>
      <c r="AL80" s="288"/>
      <c r="AM80" s="288"/>
    </row>
    <row r="81" spans="1:41" ht="4" customHeight="1" x14ac:dyDescent="0.2">
      <c r="A81" s="303"/>
      <c r="C81" s="372"/>
      <c r="D81" s="372"/>
      <c r="E81" s="372"/>
      <c r="F81" s="372"/>
      <c r="G81" s="372"/>
      <c r="H81" s="372"/>
      <c r="I81" s="372"/>
      <c r="J81" s="372"/>
      <c r="K81" s="372"/>
      <c r="L81" s="372"/>
      <c r="M81" s="372"/>
      <c r="N81" s="372"/>
      <c r="O81" s="372"/>
      <c r="P81" s="372"/>
      <c r="Q81" s="372"/>
      <c r="R81" s="372"/>
      <c r="S81" s="372"/>
      <c r="T81" s="372"/>
      <c r="U81" s="372"/>
      <c r="V81" s="372"/>
      <c r="W81" s="372"/>
      <c r="X81" s="372"/>
      <c r="Y81" s="372"/>
      <c r="Z81" s="372"/>
      <c r="AA81" s="539"/>
      <c r="AE81" s="297"/>
      <c r="AF81" s="297"/>
      <c r="AG81" s="297"/>
      <c r="AH81" s="297"/>
      <c r="AI81" s="288"/>
      <c r="AJ81" s="288"/>
      <c r="AK81" s="288"/>
      <c r="AL81" s="288"/>
      <c r="AM81" s="288"/>
    </row>
    <row r="82" spans="1:41" ht="22" thickBot="1" x14ac:dyDescent="0.3">
      <c r="A82" s="303"/>
      <c r="B82" s="299" t="s">
        <v>518</v>
      </c>
      <c r="C82" s="551"/>
      <c r="D82" s="551"/>
      <c r="E82" s="551"/>
      <c r="F82" s="551"/>
      <c r="G82" s="551"/>
      <c r="H82" s="551"/>
      <c r="I82" s="551"/>
      <c r="J82" s="551"/>
      <c r="K82" s="551"/>
      <c r="L82" s="551"/>
      <c r="M82" s="551"/>
      <c r="N82" s="551"/>
      <c r="O82" s="551"/>
      <c r="P82" s="551"/>
      <c r="Q82" s="551"/>
      <c r="R82" s="551"/>
      <c r="S82" s="551"/>
      <c r="T82" s="551"/>
      <c r="U82" s="551"/>
      <c r="V82" s="551"/>
      <c r="W82" s="551"/>
      <c r="X82" s="551"/>
      <c r="Y82" s="551"/>
      <c r="Z82" s="551"/>
      <c r="AA82" s="539"/>
      <c r="AB82" s="309" t="s">
        <v>490</v>
      </c>
      <c r="AE82" s="297"/>
      <c r="AF82" s="297"/>
      <c r="AG82" s="297"/>
      <c r="AH82" s="297"/>
      <c r="AI82" s="288"/>
      <c r="AJ82" s="288"/>
      <c r="AK82" s="288"/>
      <c r="AL82" s="288"/>
      <c r="AM82" s="288"/>
    </row>
    <row r="83" spans="1:41" ht="22" thickBot="1" x14ac:dyDescent="0.25">
      <c r="A83" s="303"/>
      <c r="B83" s="338" t="s">
        <v>443</v>
      </c>
      <c r="C83" s="355" t="s">
        <v>406</v>
      </c>
      <c r="D83" s="355" t="s">
        <v>406</v>
      </c>
      <c r="E83" s="356" t="s">
        <v>406</v>
      </c>
      <c r="F83" s="356" t="s">
        <v>406</v>
      </c>
      <c r="G83" s="356" t="s">
        <v>406</v>
      </c>
      <c r="H83" s="356" t="s">
        <v>406</v>
      </c>
      <c r="I83" s="356" t="s">
        <v>406</v>
      </c>
      <c r="J83" s="356" t="s">
        <v>406</v>
      </c>
      <c r="K83" s="356" t="s">
        <v>406</v>
      </c>
      <c r="L83" s="355" t="s">
        <v>406</v>
      </c>
      <c r="M83" s="356" t="s">
        <v>406</v>
      </c>
      <c r="N83" s="356" t="s">
        <v>406</v>
      </c>
      <c r="O83" s="356" t="s">
        <v>406</v>
      </c>
      <c r="P83" s="356" t="s">
        <v>406</v>
      </c>
      <c r="Q83" s="356" t="s">
        <v>406</v>
      </c>
      <c r="R83" s="356" t="s">
        <v>406</v>
      </c>
      <c r="S83" s="356" t="s">
        <v>406</v>
      </c>
      <c r="T83" s="356" t="s">
        <v>406</v>
      </c>
      <c r="U83" s="356" t="s">
        <v>406</v>
      </c>
      <c r="V83" s="355" t="s">
        <v>406</v>
      </c>
      <c r="W83" s="356" t="s">
        <v>406</v>
      </c>
      <c r="X83" s="356" t="s">
        <v>406</v>
      </c>
      <c r="Y83" s="356" t="s">
        <v>406</v>
      </c>
      <c r="Z83" s="357" t="s">
        <v>406</v>
      </c>
      <c r="AA83" s="436"/>
      <c r="AB83" s="317">
        <f t="shared" ref="AB83:AB87" si="19">AK83</f>
        <v>100</v>
      </c>
      <c r="AE83" s="288"/>
      <c r="AF83" s="288"/>
      <c r="AG83" s="288"/>
      <c r="AH83" s="287">
        <f>COUNTIF(C83:Z83, "+")</f>
        <v>24</v>
      </c>
      <c r="AI83" s="287">
        <f>COUNTIF(C83:Z83, "-")</f>
        <v>0</v>
      </c>
      <c r="AJ83" s="287">
        <f>COUNTIF(C83:Z83, "U")</f>
        <v>0</v>
      </c>
      <c r="AK83" s="288">
        <f t="shared" ref="AK83:AK87" si="20">(AH83/(AH83+AI83))*100</f>
        <v>100</v>
      </c>
      <c r="AL83" s="288"/>
      <c r="AM83" s="288"/>
    </row>
    <row r="84" spans="1:41" ht="21" x14ac:dyDescent="0.2">
      <c r="A84" s="303"/>
      <c r="B84" s="342" t="s">
        <v>431</v>
      </c>
      <c r="C84" s="358" t="s">
        <v>406</v>
      </c>
      <c r="D84" s="358" t="s">
        <v>406</v>
      </c>
      <c r="E84" s="359" t="s">
        <v>406</v>
      </c>
      <c r="F84" s="359" t="s">
        <v>406</v>
      </c>
      <c r="G84" s="359" t="s">
        <v>406</v>
      </c>
      <c r="H84" s="359" t="s">
        <v>406</v>
      </c>
      <c r="I84" s="359" t="s">
        <v>406</v>
      </c>
      <c r="J84" s="359" t="s">
        <v>406</v>
      </c>
      <c r="K84" s="359" t="s">
        <v>406</v>
      </c>
      <c r="L84" s="358" t="s">
        <v>406</v>
      </c>
      <c r="M84" s="359" t="s">
        <v>406</v>
      </c>
      <c r="N84" s="359" t="s">
        <v>406</v>
      </c>
      <c r="O84" s="359" t="s">
        <v>406</v>
      </c>
      <c r="P84" s="359" t="s">
        <v>406</v>
      </c>
      <c r="Q84" s="359" t="s">
        <v>406</v>
      </c>
      <c r="R84" s="359" t="s">
        <v>406</v>
      </c>
      <c r="S84" s="359" t="s">
        <v>406</v>
      </c>
      <c r="T84" s="359" t="s">
        <v>406</v>
      </c>
      <c r="U84" s="359" t="s">
        <v>406</v>
      </c>
      <c r="V84" s="358" t="s">
        <v>406</v>
      </c>
      <c r="W84" s="359" t="s">
        <v>406</v>
      </c>
      <c r="X84" s="359" t="s">
        <v>406</v>
      </c>
      <c r="Y84" s="359" t="s">
        <v>406</v>
      </c>
      <c r="Z84" s="360" t="s">
        <v>406</v>
      </c>
      <c r="AA84" s="443"/>
      <c r="AB84" s="319">
        <f t="shared" si="19"/>
        <v>100</v>
      </c>
      <c r="AE84" s="288"/>
      <c r="AF84" s="288"/>
      <c r="AG84" s="288"/>
      <c r="AH84" s="287">
        <f>COUNTIF(C84:Z84, "+")</f>
        <v>24</v>
      </c>
      <c r="AI84" s="287">
        <f>COUNTIF(C84:Z84, "-")</f>
        <v>0</v>
      </c>
      <c r="AJ84" s="287">
        <f>COUNTIF(C84:Z84, "U")</f>
        <v>0</v>
      </c>
      <c r="AK84" s="288">
        <f t="shared" si="20"/>
        <v>100</v>
      </c>
      <c r="AL84" s="288"/>
      <c r="AM84" s="288"/>
    </row>
    <row r="85" spans="1:41" ht="21" x14ac:dyDescent="0.2">
      <c r="A85" s="303"/>
      <c r="B85" s="343" t="s">
        <v>432</v>
      </c>
      <c r="C85" s="361" t="s">
        <v>406</v>
      </c>
      <c r="D85" s="361" t="s">
        <v>406</v>
      </c>
      <c r="E85" s="362" t="s">
        <v>405</v>
      </c>
      <c r="F85" s="362" t="s">
        <v>406</v>
      </c>
      <c r="G85" s="362" t="s">
        <v>405</v>
      </c>
      <c r="H85" s="362" t="s">
        <v>405</v>
      </c>
      <c r="I85" s="362" t="s">
        <v>406</v>
      </c>
      <c r="J85" s="362" t="s">
        <v>405</v>
      </c>
      <c r="K85" s="362" t="s">
        <v>406</v>
      </c>
      <c r="L85" s="361" t="s">
        <v>406</v>
      </c>
      <c r="M85" s="362" t="s">
        <v>405</v>
      </c>
      <c r="N85" s="362" t="s">
        <v>405</v>
      </c>
      <c r="O85" s="362" t="s">
        <v>405</v>
      </c>
      <c r="P85" s="362" t="s">
        <v>405</v>
      </c>
      <c r="Q85" s="362" t="s">
        <v>405</v>
      </c>
      <c r="R85" s="362" t="s">
        <v>406</v>
      </c>
      <c r="S85" s="362" t="s">
        <v>406</v>
      </c>
      <c r="T85" s="362" t="s">
        <v>406</v>
      </c>
      <c r="U85" s="362" t="s">
        <v>405</v>
      </c>
      <c r="V85" s="361" t="s">
        <v>405</v>
      </c>
      <c r="W85" s="362" t="s">
        <v>405</v>
      </c>
      <c r="X85" s="362" t="s">
        <v>405</v>
      </c>
      <c r="Y85" s="362" t="s">
        <v>405</v>
      </c>
      <c r="Z85" s="363" t="s">
        <v>405</v>
      </c>
      <c r="AA85" s="443"/>
      <c r="AB85" s="319">
        <f t="shared" si="19"/>
        <v>37.5</v>
      </c>
      <c r="AE85" s="288"/>
      <c r="AF85" s="288"/>
      <c r="AG85" s="288"/>
      <c r="AH85" s="287">
        <f>COUNTIF(C85:Z85, "+")</f>
        <v>9</v>
      </c>
      <c r="AI85" s="287">
        <f>COUNTIF(C85:Z85, "-")</f>
        <v>15</v>
      </c>
      <c r="AJ85" s="287">
        <f>COUNTIF(C85:Z85, "U")</f>
        <v>0</v>
      </c>
      <c r="AK85" s="288">
        <f t="shared" si="20"/>
        <v>37.5</v>
      </c>
      <c r="AL85" s="288"/>
      <c r="AM85" s="288"/>
    </row>
    <row r="86" spans="1:41" ht="21" x14ac:dyDescent="0.2">
      <c r="A86" s="303"/>
      <c r="B86" s="343" t="s">
        <v>51</v>
      </c>
      <c r="C86" s="361" t="s">
        <v>406</v>
      </c>
      <c r="D86" s="361" t="s">
        <v>406</v>
      </c>
      <c r="E86" s="362" t="s">
        <v>406</v>
      </c>
      <c r="F86" s="362" t="s">
        <v>406</v>
      </c>
      <c r="G86" s="362" t="s">
        <v>406</v>
      </c>
      <c r="H86" s="362" t="s">
        <v>405</v>
      </c>
      <c r="I86" s="362" t="s">
        <v>406</v>
      </c>
      <c r="J86" s="362" t="s">
        <v>406</v>
      </c>
      <c r="K86" s="362" t="s">
        <v>406</v>
      </c>
      <c r="L86" s="361" t="s">
        <v>406</v>
      </c>
      <c r="M86" s="362" t="s">
        <v>406</v>
      </c>
      <c r="N86" s="362" t="s">
        <v>406</v>
      </c>
      <c r="O86" s="362" t="s">
        <v>406</v>
      </c>
      <c r="P86" s="362" t="s">
        <v>406</v>
      </c>
      <c r="Q86" s="362" t="s">
        <v>406</v>
      </c>
      <c r="R86" s="362" t="s">
        <v>406</v>
      </c>
      <c r="S86" s="362" t="s">
        <v>406</v>
      </c>
      <c r="T86" s="362" t="s">
        <v>405</v>
      </c>
      <c r="U86" s="362" t="s">
        <v>406</v>
      </c>
      <c r="V86" s="361" t="s">
        <v>406</v>
      </c>
      <c r="W86" s="362" t="s">
        <v>406</v>
      </c>
      <c r="X86" s="362" t="s">
        <v>406</v>
      </c>
      <c r="Y86" s="362" t="s">
        <v>406</v>
      </c>
      <c r="Z86" s="363" t="s">
        <v>406</v>
      </c>
      <c r="AA86" s="443"/>
      <c r="AB86" s="319">
        <f t="shared" si="19"/>
        <v>91.666666666666657</v>
      </c>
      <c r="AE86" s="288"/>
      <c r="AF86" s="288"/>
      <c r="AG86" s="288"/>
      <c r="AH86" s="287">
        <f>COUNTIF(C86:Z86, "+")</f>
        <v>22</v>
      </c>
      <c r="AI86" s="287">
        <f>COUNTIF(C86:Z86, "-")</f>
        <v>2</v>
      </c>
      <c r="AJ86" s="287">
        <f>COUNTIF(C86:Z86, "U")</f>
        <v>0</v>
      </c>
      <c r="AK86" s="288">
        <f t="shared" si="20"/>
        <v>91.666666666666657</v>
      </c>
      <c r="AL86" s="288"/>
      <c r="AM86" s="288"/>
    </row>
    <row r="87" spans="1:41" ht="22" thickBot="1" x14ac:dyDescent="0.25">
      <c r="A87" s="303"/>
      <c r="B87" s="343" t="s">
        <v>519</v>
      </c>
      <c r="C87" s="364" t="s">
        <v>406</v>
      </c>
      <c r="D87" s="364" t="s">
        <v>406</v>
      </c>
      <c r="E87" s="365" t="s">
        <v>406</v>
      </c>
      <c r="F87" s="362" t="s">
        <v>406</v>
      </c>
      <c r="G87" s="362" t="s">
        <v>406</v>
      </c>
      <c r="H87" s="365" t="s">
        <v>406</v>
      </c>
      <c r="I87" s="365" t="s">
        <v>406</v>
      </c>
      <c r="J87" s="365" t="s">
        <v>406</v>
      </c>
      <c r="K87" s="365" t="s">
        <v>406</v>
      </c>
      <c r="L87" s="364" t="s">
        <v>406</v>
      </c>
      <c r="M87" s="365" t="s">
        <v>406</v>
      </c>
      <c r="N87" s="365" t="s">
        <v>406</v>
      </c>
      <c r="O87" s="362" t="s">
        <v>249</v>
      </c>
      <c r="P87" s="362" t="s">
        <v>249</v>
      </c>
      <c r="Q87" s="362" t="s">
        <v>406</v>
      </c>
      <c r="R87" s="365" t="s">
        <v>406</v>
      </c>
      <c r="S87" s="365" t="s">
        <v>406</v>
      </c>
      <c r="T87" s="365" t="s">
        <v>406</v>
      </c>
      <c r="U87" s="362" t="s">
        <v>405</v>
      </c>
      <c r="V87" s="364" t="s">
        <v>406</v>
      </c>
      <c r="W87" s="362" t="s">
        <v>249</v>
      </c>
      <c r="X87" s="362" t="s">
        <v>406</v>
      </c>
      <c r="Y87" s="365" t="s">
        <v>406</v>
      </c>
      <c r="Z87" s="366" t="s">
        <v>406</v>
      </c>
      <c r="AA87" s="352"/>
      <c r="AB87" s="320">
        <f t="shared" si="19"/>
        <v>95.238095238095227</v>
      </c>
      <c r="AE87" s="288"/>
      <c r="AF87" s="288"/>
      <c r="AG87" s="288"/>
      <c r="AH87" s="287">
        <f>COUNTIF(C87:Z87, "+")</f>
        <v>20</v>
      </c>
      <c r="AI87" s="287">
        <f>COUNTIF(C87:Z87, "-")</f>
        <v>1</v>
      </c>
      <c r="AJ87" s="287">
        <f>COUNTIF(C87:Z87, "U")</f>
        <v>3</v>
      </c>
      <c r="AK87" s="288">
        <f t="shared" si="20"/>
        <v>95.238095238095227</v>
      </c>
      <c r="AL87" s="288"/>
      <c r="AM87" s="288"/>
    </row>
    <row r="88" spans="1:41" ht="63" customHeight="1" thickBot="1" x14ac:dyDescent="0.25">
      <c r="A88" s="303"/>
      <c r="B88" s="345" t="s">
        <v>433</v>
      </c>
      <c r="C88" s="367" t="s">
        <v>435</v>
      </c>
      <c r="D88" s="367" t="s">
        <v>435</v>
      </c>
      <c r="E88" s="367" t="s">
        <v>500</v>
      </c>
      <c r="F88" s="367" t="s">
        <v>501</v>
      </c>
      <c r="G88" s="367" t="s">
        <v>435</v>
      </c>
      <c r="H88" s="367" t="s">
        <v>500</v>
      </c>
      <c r="I88" s="367" t="s">
        <v>250</v>
      </c>
      <c r="J88" s="367" t="s">
        <v>250</v>
      </c>
      <c r="K88" s="367" t="s">
        <v>250</v>
      </c>
      <c r="L88" s="368" t="s">
        <v>250</v>
      </c>
      <c r="M88" s="367" t="s">
        <v>250</v>
      </c>
      <c r="N88" s="367" t="s">
        <v>434</v>
      </c>
      <c r="O88" s="369" t="s">
        <v>507</v>
      </c>
      <c r="P88" s="369" t="s">
        <v>507</v>
      </c>
      <c r="Q88" s="367" t="s">
        <v>501</v>
      </c>
      <c r="R88" s="367" t="s">
        <v>250</v>
      </c>
      <c r="S88" s="367" t="s">
        <v>434</v>
      </c>
      <c r="T88" s="367" t="s">
        <v>435</v>
      </c>
      <c r="U88" s="370"/>
      <c r="V88" s="367" t="s">
        <v>434</v>
      </c>
      <c r="W88" s="369" t="s">
        <v>507</v>
      </c>
      <c r="X88" s="367" t="s">
        <v>434</v>
      </c>
      <c r="Y88" s="367" t="s">
        <v>500</v>
      </c>
      <c r="Z88" s="371" t="s">
        <v>501</v>
      </c>
      <c r="AA88" s="303"/>
      <c r="AE88" s="288"/>
      <c r="AF88" s="288"/>
      <c r="AG88" s="288"/>
      <c r="AH88" s="288"/>
      <c r="AI88" s="288"/>
      <c r="AJ88" s="288"/>
      <c r="AK88" s="288"/>
      <c r="AL88" s="288"/>
      <c r="AM88" s="288"/>
    </row>
    <row r="89" spans="1:41" ht="6" customHeight="1" x14ac:dyDescent="0.2">
      <c r="A89" s="288"/>
      <c r="B89" s="303"/>
      <c r="C89" s="372"/>
      <c r="D89" s="372"/>
      <c r="E89" s="372"/>
      <c r="F89" s="372"/>
      <c r="G89" s="372"/>
      <c r="H89" s="372"/>
      <c r="I89" s="372"/>
      <c r="J89" s="372"/>
      <c r="K89" s="372"/>
      <c r="L89" s="372"/>
      <c r="M89" s="372"/>
      <c r="N89" s="372"/>
      <c r="O89" s="373"/>
      <c r="P89" s="372"/>
      <c r="Q89" s="373"/>
      <c r="R89" s="373"/>
      <c r="S89" s="373"/>
      <c r="T89" s="373"/>
      <c r="U89" s="373"/>
      <c r="V89" s="373"/>
      <c r="W89" s="372"/>
      <c r="X89" s="373"/>
      <c r="Y89" s="373"/>
      <c r="Z89" s="373"/>
      <c r="AA89" s="288"/>
      <c r="AE89" s="288"/>
      <c r="AF89" s="288"/>
      <c r="AG89" s="288"/>
      <c r="AH89" s="288"/>
      <c r="AI89" s="288"/>
      <c r="AJ89" s="288"/>
      <c r="AK89" s="288"/>
      <c r="AL89" s="288"/>
      <c r="AM89" s="288"/>
    </row>
    <row r="90" spans="1:41" s="291" customFormat="1" ht="19" customHeight="1" thickBot="1" x14ac:dyDescent="0.3">
      <c r="A90" s="287"/>
      <c r="B90" s="299" t="s">
        <v>419</v>
      </c>
      <c r="C90" s="374"/>
      <c r="D90" s="374"/>
      <c r="E90" s="375"/>
      <c r="F90" s="376"/>
      <c r="G90" s="375"/>
      <c r="H90" s="374"/>
      <c r="I90" s="375"/>
      <c r="J90" s="377"/>
      <c r="K90" s="375"/>
      <c r="L90" s="374"/>
      <c r="M90" s="378"/>
      <c r="N90" s="374"/>
      <c r="O90" s="375"/>
      <c r="P90" s="375"/>
      <c r="Q90" s="379"/>
      <c r="R90" s="379"/>
      <c r="S90" s="380"/>
      <c r="T90" s="378"/>
      <c r="U90" s="375"/>
      <c r="V90" s="374"/>
      <c r="W90" s="375"/>
      <c r="X90" s="381"/>
      <c r="Y90" s="378"/>
      <c r="Z90" s="374"/>
      <c r="AA90" s="287"/>
      <c r="AB90" s="309" t="s">
        <v>490</v>
      </c>
      <c r="AC90" s="308"/>
      <c r="AD90" s="308"/>
      <c r="AE90" s="287"/>
      <c r="AF90" s="287"/>
      <c r="AG90" s="287"/>
      <c r="AH90" s="287"/>
      <c r="AI90" s="287"/>
      <c r="AJ90" s="287"/>
      <c r="AK90" s="287"/>
      <c r="AL90" s="287"/>
      <c r="AM90" s="287"/>
      <c r="AN90" s="287"/>
      <c r="AO90" s="287"/>
    </row>
    <row r="91" spans="1:41" s="291" customFormat="1" ht="19" customHeight="1" x14ac:dyDescent="0.2">
      <c r="A91" s="287"/>
      <c r="B91" s="353" t="s">
        <v>56</v>
      </c>
      <c r="C91" s="382" t="s">
        <v>405</v>
      </c>
      <c r="D91" s="382" t="s">
        <v>405</v>
      </c>
      <c r="E91" s="382" t="s">
        <v>405</v>
      </c>
      <c r="F91" s="382" t="s">
        <v>405</v>
      </c>
      <c r="G91" s="382" t="s">
        <v>405</v>
      </c>
      <c r="H91" s="382" t="s">
        <v>405</v>
      </c>
      <c r="I91" s="383" t="s">
        <v>406</v>
      </c>
      <c r="J91" s="382" t="s">
        <v>405</v>
      </c>
      <c r="K91" s="382" t="s">
        <v>405</v>
      </c>
      <c r="L91" s="382" t="s">
        <v>405</v>
      </c>
      <c r="M91" s="384" t="s">
        <v>406</v>
      </c>
      <c r="N91" s="382" t="s">
        <v>405</v>
      </c>
      <c r="O91" s="382" t="s">
        <v>405</v>
      </c>
      <c r="P91" s="382" t="s">
        <v>405</v>
      </c>
      <c r="Q91" s="382" t="s">
        <v>405</v>
      </c>
      <c r="R91" s="385" t="s">
        <v>406</v>
      </c>
      <c r="S91" s="382" t="s">
        <v>405</v>
      </c>
      <c r="T91" s="382" t="s">
        <v>405</v>
      </c>
      <c r="U91" s="383" t="s">
        <v>406</v>
      </c>
      <c r="V91" s="382" t="s">
        <v>406</v>
      </c>
      <c r="W91" s="382" t="s">
        <v>405</v>
      </c>
      <c r="X91" s="382" t="s">
        <v>405</v>
      </c>
      <c r="Y91" s="382" t="s">
        <v>405</v>
      </c>
      <c r="Z91" s="382" t="s">
        <v>405</v>
      </c>
      <c r="AA91" s="316"/>
      <c r="AB91" s="321">
        <f>AK91</f>
        <v>20.833333333333336</v>
      </c>
      <c r="AC91" s="308"/>
      <c r="AD91" s="308"/>
      <c r="AE91" s="287"/>
      <c r="AF91" s="287"/>
      <c r="AG91" s="287"/>
      <c r="AH91" s="287">
        <f>COUNTIF(C91:Z91, "+")</f>
        <v>5</v>
      </c>
      <c r="AI91" s="287">
        <f>COUNTIF(C91:Z91, "-")</f>
        <v>19</v>
      </c>
      <c r="AJ91" s="287">
        <f>COUNTIF(C91:Z91, "U")</f>
        <v>0</v>
      </c>
      <c r="AK91" s="287">
        <f t="shared" ref="AK91:AK93" si="21">(AH91/(AH91+AI91))*100</f>
        <v>20.833333333333336</v>
      </c>
      <c r="AL91" s="287"/>
      <c r="AM91" s="287"/>
      <c r="AN91" s="287"/>
      <c r="AO91" s="287"/>
    </row>
    <row r="92" spans="1:41" s="291" customFormat="1" ht="19" customHeight="1" x14ac:dyDescent="0.2">
      <c r="A92" s="287"/>
      <c r="B92" s="354" t="s">
        <v>510</v>
      </c>
      <c r="C92" s="386" t="s">
        <v>405</v>
      </c>
      <c r="D92" s="386" t="s">
        <v>405</v>
      </c>
      <c r="E92" s="386" t="s">
        <v>405</v>
      </c>
      <c r="F92" s="386" t="s">
        <v>405</v>
      </c>
      <c r="G92" s="386" t="s">
        <v>405</v>
      </c>
      <c r="H92" s="386" t="s">
        <v>405</v>
      </c>
      <c r="I92" s="387" t="s">
        <v>406</v>
      </c>
      <c r="J92" s="387" t="s">
        <v>406</v>
      </c>
      <c r="K92" s="386" t="s">
        <v>405</v>
      </c>
      <c r="L92" s="387" t="s">
        <v>406</v>
      </c>
      <c r="M92" s="387" t="s">
        <v>406</v>
      </c>
      <c r="N92" s="386" t="s">
        <v>405</v>
      </c>
      <c r="O92" s="386" t="s">
        <v>405</v>
      </c>
      <c r="P92" s="386" t="s">
        <v>405</v>
      </c>
      <c r="Q92" s="387" t="s">
        <v>406</v>
      </c>
      <c r="R92" s="386" t="s">
        <v>405</v>
      </c>
      <c r="S92" s="386" t="s">
        <v>405</v>
      </c>
      <c r="T92" s="386" t="s">
        <v>405</v>
      </c>
      <c r="U92" s="386" t="s">
        <v>405</v>
      </c>
      <c r="V92" s="387" t="s">
        <v>406</v>
      </c>
      <c r="W92" s="386" t="s">
        <v>405</v>
      </c>
      <c r="X92" s="387" t="s">
        <v>406</v>
      </c>
      <c r="Y92" s="386" t="s">
        <v>405</v>
      </c>
      <c r="Z92" s="387" t="s">
        <v>406</v>
      </c>
      <c r="AA92" s="318"/>
      <c r="AB92" s="323">
        <f t="shared" ref="AB92:AB93" si="22">AK92</f>
        <v>33.333333333333329</v>
      </c>
      <c r="AC92" s="308"/>
      <c r="AD92" s="308"/>
      <c r="AE92" s="287"/>
      <c r="AF92" s="287"/>
      <c r="AG92" s="287"/>
      <c r="AH92" s="287">
        <f>COUNTIF(C92:Z92, "+")</f>
        <v>8</v>
      </c>
      <c r="AI92" s="287">
        <f>COUNTIF(C92:Z92, "-")</f>
        <v>16</v>
      </c>
      <c r="AJ92" s="287">
        <f>COUNTIF(C92:Z92, "U")</f>
        <v>0</v>
      </c>
      <c r="AK92" s="287">
        <f t="shared" si="21"/>
        <v>33.333333333333329</v>
      </c>
      <c r="AL92" s="287"/>
      <c r="AM92" s="287"/>
      <c r="AN92" s="287"/>
      <c r="AO92" s="287"/>
    </row>
    <row r="93" spans="1:41" s="291" customFormat="1" ht="19" customHeight="1" thickBot="1" x14ac:dyDescent="0.25">
      <c r="A93" s="287"/>
      <c r="B93" s="344" t="s">
        <v>511</v>
      </c>
      <c r="C93" s="386" t="s">
        <v>406</v>
      </c>
      <c r="D93" s="386" t="s">
        <v>405</v>
      </c>
      <c r="E93" s="388" t="s">
        <v>406</v>
      </c>
      <c r="F93" s="386" t="s">
        <v>405</v>
      </c>
      <c r="G93" s="388" t="s">
        <v>406</v>
      </c>
      <c r="H93" s="386" t="s">
        <v>405</v>
      </c>
      <c r="I93" s="386" t="s">
        <v>405</v>
      </c>
      <c r="J93" s="386" t="s">
        <v>405</v>
      </c>
      <c r="K93" s="386" t="s">
        <v>405</v>
      </c>
      <c r="L93" s="386" t="s">
        <v>405</v>
      </c>
      <c r="M93" s="386" t="s">
        <v>405</v>
      </c>
      <c r="N93" s="386" t="s">
        <v>405</v>
      </c>
      <c r="O93" s="386" t="s">
        <v>405</v>
      </c>
      <c r="P93" s="386" t="s">
        <v>405</v>
      </c>
      <c r="Q93" s="386" t="s">
        <v>405</v>
      </c>
      <c r="R93" s="386" t="s">
        <v>405</v>
      </c>
      <c r="S93" s="386" t="s">
        <v>405</v>
      </c>
      <c r="T93" s="386" t="s">
        <v>405</v>
      </c>
      <c r="U93" s="388" t="s">
        <v>249</v>
      </c>
      <c r="V93" s="386" t="s">
        <v>405</v>
      </c>
      <c r="W93" s="386" t="s">
        <v>405</v>
      </c>
      <c r="X93" s="386" t="s">
        <v>405</v>
      </c>
      <c r="Y93" s="386" t="s">
        <v>405</v>
      </c>
      <c r="Z93" s="386" t="s">
        <v>405</v>
      </c>
      <c r="AA93" s="352"/>
      <c r="AB93" s="322">
        <f t="shared" si="22"/>
        <v>13.043478260869565</v>
      </c>
      <c r="AC93" s="308"/>
      <c r="AD93" s="308"/>
      <c r="AE93" s="287"/>
      <c r="AF93" s="287"/>
      <c r="AG93" s="287"/>
      <c r="AH93" s="287">
        <f>COUNTIF(C93:Z93, "+")</f>
        <v>3</v>
      </c>
      <c r="AI93" s="287">
        <f>COUNTIF(C93:Z93, "-")</f>
        <v>20</v>
      </c>
      <c r="AJ93" s="287">
        <f>COUNTIF(C93:Z93, "U")</f>
        <v>1</v>
      </c>
      <c r="AK93" s="287">
        <f t="shared" si="21"/>
        <v>13.043478260869565</v>
      </c>
      <c r="AL93" s="287"/>
      <c r="AM93" s="287"/>
      <c r="AN93" s="287"/>
      <c r="AO93" s="287"/>
    </row>
    <row r="94" spans="1:41" s="292" customFormat="1" ht="273" customHeight="1" thickBot="1" x14ac:dyDescent="0.25">
      <c r="A94" s="289"/>
      <c r="B94" s="346" t="s">
        <v>419</v>
      </c>
      <c r="C94" s="389"/>
      <c r="D94" s="389" t="s">
        <v>450</v>
      </c>
      <c r="E94" s="390" t="s">
        <v>532</v>
      </c>
      <c r="F94" s="390"/>
      <c r="G94" s="390" t="s">
        <v>506</v>
      </c>
      <c r="H94" s="390" t="s">
        <v>529</v>
      </c>
      <c r="I94" s="390" t="s">
        <v>527</v>
      </c>
      <c r="J94" s="390" t="s">
        <v>528</v>
      </c>
      <c r="K94" s="390" t="s">
        <v>534</v>
      </c>
      <c r="L94" s="389" t="s">
        <v>535</v>
      </c>
      <c r="M94" s="390" t="s">
        <v>513</v>
      </c>
      <c r="N94" s="390" t="s">
        <v>366</v>
      </c>
      <c r="O94" s="390" t="s">
        <v>502</v>
      </c>
      <c r="P94" s="390" t="s">
        <v>533</v>
      </c>
      <c r="Q94" s="390"/>
      <c r="R94" s="390" t="s">
        <v>531</v>
      </c>
      <c r="S94" s="390" t="s">
        <v>530</v>
      </c>
      <c r="T94" s="390" t="s">
        <v>503</v>
      </c>
      <c r="U94" s="390"/>
      <c r="V94" s="389" t="s">
        <v>504</v>
      </c>
      <c r="W94" s="390"/>
      <c r="X94" s="390" t="s">
        <v>526</v>
      </c>
      <c r="Y94" s="390" t="s">
        <v>525</v>
      </c>
      <c r="Z94" s="391" t="s">
        <v>514</v>
      </c>
      <c r="AA94" s="289"/>
      <c r="AB94" s="312"/>
      <c r="AC94" s="313"/>
      <c r="AD94" s="313"/>
      <c r="AE94" s="289"/>
      <c r="AF94" s="289"/>
      <c r="AG94" s="289"/>
      <c r="AH94" s="289"/>
      <c r="AI94" s="289"/>
      <c r="AJ94" s="289"/>
      <c r="AK94" s="289"/>
      <c r="AL94" s="289"/>
      <c r="AM94" s="289"/>
      <c r="AN94" s="289"/>
      <c r="AO94" s="289"/>
    </row>
    <row r="95" spans="1:41" x14ac:dyDescent="0.2">
      <c r="A95" s="288"/>
      <c r="B95" s="303"/>
      <c r="C95" s="288"/>
      <c r="D95" s="288"/>
      <c r="E95" s="288"/>
      <c r="F95" s="288"/>
      <c r="G95" s="288"/>
      <c r="H95" s="288"/>
      <c r="I95" s="288"/>
      <c r="J95" s="288"/>
      <c r="K95" s="288"/>
      <c r="L95" s="288"/>
      <c r="M95" s="288"/>
      <c r="N95" s="288"/>
      <c r="O95" s="288"/>
      <c r="P95" s="288"/>
      <c r="Q95" s="288"/>
      <c r="R95" s="288"/>
      <c r="S95" s="288"/>
      <c r="T95" s="288"/>
      <c r="U95" s="288"/>
      <c r="V95" s="288"/>
      <c r="W95" s="288"/>
      <c r="X95" s="288"/>
      <c r="Y95" s="288"/>
      <c r="Z95" s="288"/>
      <c r="AA95" s="288"/>
      <c r="AE95" s="288"/>
      <c r="AF95" s="288"/>
      <c r="AG95" s="288"/>
      <c r="AH95" s="288"/>
      <c r="AI95" s="288"/>
      <c r="AJ95" s="288"/>
      <c r="AK95" s="288"/>
      <c r="AL95" s="288"/>
      <c r="AM95" s="288"/>
    </row>
    <row r="96" spans="1:41" x14ac:dyDescent="0.2">
      <c r="A96" s="288"/>
      <c r="B96" s="303"/>
      <c r="C96" s="288"/>
      <c r="D96" s="288"/>
      <c r="E96" s="288"/>
      <c r="F96" s="288"/>
      <c r="G96" s="288"/>
      <c r="H96" s="288"/>
      <c r="I96" s="288"/>
      <c r="J96" s="288"/>
      <c r="K96" s="288"/>
      <c r="L96" s="288"/>
      <c r="M96" s="288"/>
      <c r="N96" s="288"/>
      <c r="O96" s="288"/>
      <c r="P96" s="288"/>
      <c r="Q96" s="288"/>
      <c r="R96" s="288"/>
      <c r="S96" s="288"/>
      <c r="T96" s="288"/>
      <c r="U96" s="288"/>
      <c r="V96" s="288"/>
      <c r="W96" s="288"/>
      <c r="X96" s="288"/>
      <c r="Y96" s="288"/>
      <c r="Z96" s="288"/>
      <c r="AA96" s="288"/>
      <c r="AE96" s="288"/>
      <c r="AF96" s="288"/>
      <c r="AG96" s="288"/>
      <c r="AH96" s="288"/>
      <c r="AI96" s="288"/>
      <c r="AJ96" s="288"/>
      <c r="AK96" s="288"/>
      <c r="AL96" s="288"/>
      <c r="AM96" s="288"/>
    </row>
    <row r="97" spans="1:39" x14ac:dyDescent="0.2">
      <c r="A97" s="288"/>
      <c r="B97" s="303"/>
      <c r="C97" s="288"/>
      <c r="D97" s="288"/>
      <c r="E97" s="288"/>
      <c r="F97" s="288"/>
      <c r="G97" s="288"/>
      <c r="H97" s="288"/>
      <c r="I97" s="288"/>
      <c r="J97" s="288"/>
      <c r="K97" s="288"/>
      <c r="L97" s="288"/>
      <c r="M97" s="288"/>
      <c r="N97" s="288"/>
      <c r="O97" s="288"/>
      <c r="P97" s="288"/>
      <c r="Q97" s="288"/>
      <c r="R97" s="288"/>
      <c r="S97" s="288"/>
      <c r="T97" s="288"/>
      <c r="U97" s="288"/>
      <c r="V97" s="288"/>
      <c r="W97" s="288"/>
      <c r="X97" s="288"/>
      <c r="Y97" s="288"/>
      <c r="Z97" s="288"/>
      <c r="AA97" s="288"/>
      <c r="AE97" s="288"/>
      <c r="AF97" s="288"/>
      <c r="AG97" s="288"/>
      <c r="AH97" s="288"/>
      <c r="AI97" s="288"/>
      <c r="AJ97" s="288"/>
      <c r="AK97" s="288"/>
      <c r="AL97" s="288"/>
      <c r="AM97" s="288"/>
    </row>
    <row r="98" spans="1:39" x14ac:dyDescent="0.2">
      <c r="A98" s="288"/>
      <c r="B98" s="303"/>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c r="AA98" s="288"/>
      <c r="AE98" s="288"/>
      <c r="AF98" s="288"/>
      <c r="AG98" s="288"/>
      <c r="AH98" s="288"/>
      <c r="AI98" s="288"/>
      <c r="AJ98" s="288"/>
      <c r="AK98" s="288"/>
      <c r="AL98" s="288"/>
      <c r="AM98" s="288"/>
    </row>
    <row r="99" spans="1:39" x14ac:dyDescent="0.2">
      <c r="A99" s="288"/>
      <c r="B99" s="303"/>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c r="AE99" s="288"/>
      <c r="AF99" s="288"/>
      <c r="AG99" s="288"/>
      <c r="AH99" s="288"/>
      <c r="AI99" s="288"/>
      <c r="AJ99" s="288"/>
      <c r="AK99" s="288"/>
      <c r="AL99" s="288"/>
      <c r="AM99" s="288"/>
    </row>
    <row r="100" spans="1:39" x14ac:dyDescent="0.2">
      <c r="A100" s="288"/>
      <c r="B100" s="303"/>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c r="AE100" s="288"/>
      <c r="AF100" s="288"/>
      <c r="AG100" s="288"/>
      <c r="AH100" s="288"/>
      <c r="AI100" s="288"/>
      <c r="AJ100" s="288"/>
      <c r="AK100" s="288"/>
      <c r="AL100" s="288"/>
      <c r="AM100" s="288"/>
    </row>
    <row r="101" spans="1:39" x14ac:dyDescent="0.2">
      <c r="A101" s="288"/>
      <c r="B101" s="303"/>
      <c r="C101" s="288"/>
      <c r="D101" s="288"/>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8"/>
      <c r="AA101" s="288"/>
      <c r="AE101" s="288"/>
      <c r="AF101" s="288"/>
      <c r="AG101" s="288"/>
      <c r="AH101" s="288"/>
      <c r="AI101" s="288"/>
      <c r="AJ101" s="288"/>
      <c r="AK101" s="288"/>
      <c r="AL101" s="288"/>
      <c r="AM101" s="288"/>
    </row>
    <row r="102" spans="1:39" x14ac:dyDescent="0.2">
      <c r="A102" s="288"/>
      <c r="B102" s="303"/>
      <c r="C102" s="288"/>
      <c r="D102" s="288"/>
      <c r="E102" s="288"/>
      <c r="F102" s="288"/>
      <c r="G102" s="288"/>
      <c r="H102" s="288"/>
      <c r="I102" s="288"/>
      <c r="J102" s="288"/>
      <c r="K102" s="288"/>
      <c r="L102" s="288"/>
      <c r="M102" s="288"/>
      <c r="N102" s="288"/>
      <c r="O102" s="288"/>
      <c r="P102" s="288"/>
      <c r="Q102" s="288"/>
      <c r="R102" s="288"/>
      <c r="S102" s="288"/>
      <c r="T102" s="288"/>
      <c r="U102" s="288"/>
      <c r="V102" s="288"/>
      <c r="W102" s="288"/>
      <c r="X102" s="288"/>
      <c r="Y102" s="288"/>
      <c r="Z102" s="288"/>
      <c r="AA102" s="288"/>
      <c r="AE102" s="288"/>
      <c r="AF102" s="288"/>
      <c r="AG102" s="288"/>
      <c r="AH102" s="288"/>
      <c r="AI102" s="288"/>
      <c r="AJ102" s="288"/>
      <c r="AK102" s="288"/>
      <c r="AL102" s="288"/>
      <c r="AM102" s="288"/>
    </row>
  </sheetData>
  <mergeCells count="28">
    <mergeCell ref="Z4:Z5"/>
    <mergeCell ref="C10:C11"/>
    <mergeCell ref="D10:D11"/>
    <mergeCell ref="E10:E11"/>
    <mergeCell ref="F10:F11"/>
    <mergeCell ref="G10:G11"/>
    <mergeCell ref="H10:H11"/>
    <mergeCell ref="Y10:Y11"/>
    <mergeCell ref="Z10:Z11"/>
    <mergeCell ref="W10:W11"/>
    <mergeCell ref="O10:O11"/>
    <mergeCell ref="P10:P11"/>
    <mergeCell ref="Q10:Q11"/>
    <mergeCell ref="S10:S11"/>
    <mergeCell ref="E5:R5"/>
    <mergeCell ref="T10:T11"/>
    <mergeCell ref="U10:U11"/>
    <mergeCell ref="V10:V11"/>
    <mergeCell ref="C4:T4"/>
    <mergeCell ref="U4:Y5"/>
    <mergeCell ref="X10:X11"/>
    <mergeCell ref="I10:I11"/>
    <mergeCell ref="J10:J11"/>
    <mergeCell ref="K10:K11"/>
    <mergeCell ref="L10:L11"/>
    <mergeCell ref="M10:M11"/>
    <mergeCell ref="N10:N11"/>
    <mergeCell ref="R10:R11"/>
  </mergeCells>
  <phoneticPr fontId="44" type="noConversion"/>
  <pageMargins left="0.75" right="0.75" top="1" bottom="1" header="0.5" footer="0.5"/>
  <pageSetup paperSize="3" scale="44"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Clinical Data</vt:lpstr>
      <vt:lpstr>Author Information</vt:lpstr>
      <vt:lpstr>Feuil3</vt:lpstr>
      <vt:lpstr>Table S1</vt:lpstr>
      <vt:lpstr>'Table S1'!Print_Area</vt:lpstr>
    </vt:vector>
  </TitlesOfParts>
  <Company>APHP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VERLOES Alain</dc:creator>
  <cp:lastModifiedBy>Microsoft Office User</cp:lastModifiedBy>
  <cp:lastPrinted>2020-01-17T16:21:43Z</cp:lastPrinted>
  <dcterms:created xsi:type="dcterms:W3CDTF">2016-09-07T09:35:03Z</dcterms:created>
  <dcterms:modified xsi:type="dcterms:W3CDTF">2020-03-03T20:34:35Z</dcterms:modified>
</cp:coreProperties>
</file>